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sharedStrings.xml><?xml version="1.0" encoding="utf-8"?>
<sst xmlns="http://schemas.openxmlformats.org/spreadsheetml/2006/main" count="61" uniqueCount="39">
  <si>
    <t xml:space="preserve"> </t>
  </si>
  <si>
    <t xml:space="preserve">                                     </t>
  </si>
  <si>
    <t>Wykaz przedsięwzięć do WPF realizowanych w latach 2016-2018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</si>
  <si>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</si>
  <si>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</si>
  <si>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</si>
  <si>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</si>
  <si>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</si>
  <si>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      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</si>
  <si>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</si>
  <si>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</si>
  <si>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</si>
  <si>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</si>
  <si>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</si>
  <si>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</si>
  <si>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</si>
  <si>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</si>
  <si>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</si>
  <si>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</si>
  <si>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</si>
  <si>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</si>
  <si>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Ochrona dziedzictwa historyczno-przyrodniczo-kulturowego miasta poprzez rewaloryzację Parku Miejskiego w Brzezinach</t>
  </si>
  <si>
    <t>Urząd Miasta Brzeziny</t>
  </si>
  <si>
    <t>b) programy, projekty lub zadania związane z umowami partnerstwa publiczno-prywatnego; (razem)</t>
  </si>
  <si>
    <t>program 1 ogółem</t>
  </si>
  <si>
    <t>x</t>
  </si>
  <si>
    <t xml:space="preserve"> - wyszczególnienie wydatków na program wg klasyfikacji budżetowej</t>
  </si>
  <si>
    <t>program 2 ogółem</t>
  </si>
  <si>
    <t>…..</t>
  </si>
  <si>
    <t>c) programy, projekty lub zadania pozostałe (inne niż wymienione w lit.a i b) (razem)</t>
  </si>
  <si>
    <t xml:space="preserve"> -  wydatki bieżące</t>
  </si>
  <si>
    <t>:AL.</t>
  </si>
  <si>
    <t>Przygotowanie terenów inwestycyjnych dla lokalizacji Stefy Inwestycyjnej w Brzezinach</t>
  </si>
  <si>
    <t>Gmina Miasto Brzeziny</t>
  </si>
  <si>
    <t>Przebudowa infrastruktury drogowej w ulicach Niemcewicza, Dekerta, Potockiego, Czartoryskiego, Małachowskiego w Brzezinach – Etap II</t>
  </si>
  <si>
    <t xml:space="preserve">Ekologiczna modernizacja źródeł ciepła w Brzezinach </t>
  </si>
  <si>
    <t>PRZEWODNICZĄCY RADY</t>
  </si>
  <si>
    <t xml:space="preserve">Grzegorz Kędzia </t>
  </si>
  <si>
    <t>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</si>
</sst>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sz val="12"/>
      <name val="Czcionka tekstu podstawowego"/>
      <family val="0"/>
    </font>
    <font>
      <sz val="10"/>
      <color indexed="8"/>
      <name val="Czcionka tekstu podstawowego"/>
      <family val="2"/>
    </font>
    <font>
      <sz val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9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4" fontId="14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14" fillId="0" borderId="1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6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</cellXfs>
  <cellStyles count="12">
    <cellStyle name="Normal" xfId="0"/>
    <cellStyle name="Comma" xfId="15"/>
    <cellStyle name="Comma [0]" xfId="16"/>
    <cellStyle name="Normalny 2" xfId="17"/>
    <cellStyle name="Normalny 3" xfId="18"/>
    <cellStyle name="Normalny 4" xfId="19"/>
    <cellStyle name="Normalny 5" xfId="20"/>
    <cellStyle name="Normalny 6" xfId="21"/>
    <cellStyle name="Percent" xfId="22"/>
    <cellStyle name="Procentowy 2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="90" zoomScaleNormal="90" workbookViewId="0" topLeftCell="A1">
      <pane xSplit="7" ySplit="5" topLeftCell="I6" activePane="bottomRight" state="frozen"/>
      <selection pane="topLeft" activeCell="A1" sqref="A1"/>
      <selection pane="topRight" activeCell="AL1" sqref="AL1"/>
      <selection pane="bottomLeft" activeCell="A6" sqref="A6"/>
      <selection pane="bottomRight" activeCell="A1" sqref="A1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9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6.296875" style="0" customWidth="1"/>
    <col min="9" max="9" width="15.296875" style="0" customWidth="1"/>
    <col min="10" max="11" width="16.5" style="0" customWidth="1"/>
    <col min="12" max="12" width="18.5" style="0" customWidth="1"/>
    <col min="13" max="37" width="0" style="0" hidden="1" customWidth="1"/>
    <col min="38" max="38" width="20" style="0" customWidth="1"/>
  </cols>
  <sheetData>
    <row r="1" spans="2:11" s="1" customFormat="1" ht="15.75" customHeight="1">
      <c r="B1" s="69" t="s">
        <v>0</v>
      </c>
      <c r="C1" s="69"/>
      <c r="D1" s="69"/>
      <c r="E1" s="69"/>
      <c r="F1" s="69"/>
      <c r="G1" s="69"/>
      <c r="H1" s="69"/>
      <c r="I1" s="69"/>
      <c r="J1" s="2"/>
      <c r="K1" s="1" t="s">
        <v>1</v>
      </c>
    </row>
    <row r="2" spans="1:38" s="1" customFormat="1" ht="28.5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1" customFormat="1" ht="90" customHeight="1">
      <c r="A3" s="68" t="s">
        <v>3</v>
      </c>
      <c r="B3" s="68" t="s">
        <v>0</v>
      </c>
      <c r="C3" s="68" t="s">
        <v>4</v>
      </c>
      <c r="D3" s="68" t="s">
        <v>5</v>
      </c>
      <c r="E3" s="68"/>
      <c r="F3" s="68" t="s">
        <v>6</v>
      </c>
      <c r="G3" s="68"/>
      <c r="H3" s="68" t="s">
        <v>7</v>
      </c>
      <c r="I3" s="68" t="s">
        <v>8</v>
      </c>
      <c r="J3" s="67" t="s">
        <v>9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 t="s">
        <v>10</v>
      </c>
    </row>
    <row r="4" spans="1:38" s="1" customFormat="1" ht="39.75" customHeight="1">
      <c r="A4" s="68"/>
      <c r="B4" s="68"/>
      <c r="C4" s="68"/>
      <c r="D4" s="3" t="s">
        <v>11</v>
      </c>
      <c r="E4" s="3" t="s">
        <v>12</v>
      </c>
      <c r="F4" s="3" t="s">
        <v>13</v>
      </c>
      <c r="G4" s="3" t="s">
        <v>14</v>
      </c>
      <c r="H4" s="68"/>
      <c r="I4" s="68"/>
      <c r="J4" s="3">
        <v>2016</v>
      </c>
      <c r="K4" s="3">
        <v>2017</v>
      </c>
      <c r="L4" s="3">
        <v>2018</v>
      </c>
      <c r="M4" s="3">
        <v>2021</v>
      </c>
      <c r="N4" s="3">
        <v>2021</v>
      </c>
      <c r="O4" s="3">
        <v>2022</v>
      </c>
      <c r="P4" s="3">
        <v>2023</v>
      </c>
      <c r="Q4" s="3">
        <v>2024</v>
      </c>
      <c r="R4" s="3">
        <v>2025</v>
      </c>
      <c r="S4" s="3">
        <v>2026</v>
      </c>
      <c r="T4" s="3">
        <v>2027</v>
      </c>
      <c r="U4" s="3">
        <v>2028</v>
      </c>
      <c r="V4" s="3">
        <v>2029</v>
      </c>
      <c r="W4" s="3">
        <v>2029</v>
      </c>
      <c r="X4" s="3">
        <v>2030</v>
      </c>
      <c r="Y4" s="3">
        <v>2031</v>
      </c>
      <c r="Z4" s="3">
        <v>2032</v>
      </c>
      <c r="AA4" s="3">
        <v>2033</v>
      </c>
      <c r="AB4" s="3">
        <v>2034</v>
      </c>
      <c r="AC4" s="3">
        <v>2035</v>
      </c>
      <c r="AD4" s="3">
        <v>2036</v>
      </c>
      <c r="AE4" s="3">
        <v>2037</v>
      </c>
      <c r="AF4" s="3">
        <v>2038</v>
      </c>
      <c r="AG4" s="3">
        <v>2039</v>
      </c>
      <c r="AH4" s="3">
        <v>2040</v>
      </c>
      <c r="AI4" s="3">
        <v>2041</v>
      </c>
      <c r="AJ4" s="3"/>
      <c r="AK4" s="3"/>
      <c r="AL4" s="68"/>
    </row>
    <row r="5" spans="1:38" s="1" customFormat="1" ht="14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3">
        <v>17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>
        <v>13</v>
      </c>
    </row>
    <row r="6" spans="1:38" s="7" customFormat="1" ht="24" customHeight="1">
      <c r="A6" s="5"/>
      <c r="B6" s="65" t="s">
        <v>15</v>
      </c>
      <c r="C6" s="65"/>
      <c r="D6" s="65"/>
      <c r="E6" s="65"/>
      <c r="F6" s="65"/>
      <c r="G6" s="65"/>
      <c r="H6" s="6">
        <f aca="true" t="shared" si="0" ref="H6:T6">H7+H8</f>
        <v>3834067.88</v>
      </c>
      <c r="I6" s="6">
        <f t="shared" si="0"/>
        <v>95800</v>
      </c>
      <c r="J6" s="6">
        <f t="shared" si="0"/>
        <v>362900</v>
      </c>
      <c r="K6" s="6">
        <f t="shared" si="0"/>
        <v>2775367.88</v>
      </c>
      <c r="L6" s="6">
        <f t="shared" si="0"/>
        <v>600000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>+U7+U8</f>
        <v>0</v>
      </c>
      <c r="V6" s="6">
        <f aca="true" t="shared" si="1" ref="V6:AI6">V7+V8</f>
        <v>0</v>
      </c>
      <c r="W6" s="6" t="e">
        <f t="shared" si="1"/>
        <v>#REF!</v>
      </c>
      <c r="X6" s="6" t="e">
        <f t="shared" si="1"/>
        <v>#REF!</v>
      </c>
      <c r="Y6" s="6" t="e">
        <f t="shared" si="1"/>
        <v>#REF!</v>
      </c>
      <c r="Z6" s="6" t="e">
        <f t="shared" si="1"/>
        <v>#REF!</v>
      </c>
      <c r="AA6" s="6" t="e">
        <f t="shared" si="1"/>
        <v>#REF!</v>
      </c>
      <c r="AB6" s="6" t="e">
        <f t="shared" si="1"/>
        <v>#REF!</v>
      </c>
      <c r="AC6" s="6" t="e">
        <f t="shared" si="1"/>
        <v>#REF!</v>
      </c>
      <c r="AD6" s="6" t="e">
        <f t="shared" si="1"/>
        <v>#REF!</v>
      </c>
      <c r="AE6" s="6" t="e">
        <f t="shared" si="1"/>
        <v>#REF!</v>
      </c>
      <c r="AF6" s="6" t="e">
        <f t="shared" si="1"/>
        <v>#REF!</v>
      </c>
      <c r="AG6" s="6" t="e">
        <f t="shared" si="1"/>
        <v>#REF!</v>
      </c>
      <c r="AH6" s="6" t="e">
        <f t="shared" si="1"/>
        <v>#REF!</v>
      </c>
      <c r="AI6" s="6" t="e">
        <f t="shared" si="1"/>
        <v>#REF!</v>
      </c>
      <c r="AJ6" s="6"/>
      <c r="AK6" s="6"/>
      <c r="AL6" s="6">
        <f>SUM(J6:M6)</f>
        <v>3738267.88</v>
      </c>
    </row>
    <row r="7" spans="1:38" s="10" customFormat="1" ht="21" customHeight="1">
      <c r="A7" s="8"/>
      <c r="B7" s="66" t="s">
        <v>16</v>
      </c>
      <c r="C7" s="66"/>
      <c r="D7" s="66"/>
      <c r="E7" s="66"/>
      <c r="F7" s="66"/>
      <c r="G7" s="66"/>
      <c r="H7" s="9">
        <f>H13+H38</f>
        <v>30850</v>
      </c>
      <c r="I7" s="9">
        <f>I13+I38</f>
        <v>0</v>
      </c>
      <c r="J7" s="9">
        <f>+J13+J38</f>
        <v>12900</v>
      </c>
      <c r="K7" s="9">
        <f aca="true" t="shared" si="2" ref="K7:V7">K13+K38</f>
        <v>17950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9">
        <f t="shared" si="2"/>
        <v>0</v>
      </c>
      <c r="U7" s="9">
        <f t="shared" si="2"/>
        <v>0</v>
      </c>
      <c r="V7" s="9">
        <f t="shared" si="2"/>
        <v>0</v>
      </c>
      <c r="W7" s="9" t="e">
        <f>W13+W37+#REF!+#REF!</f>
        <v>#REF!</v>
      </c>
      <c r="X7" s="9" t="e">
        <f>X13+X38+#REF!+#REF!</f>
        <v>#REF!</v>
      </c>
      <c r="Y7" s="9" t="e">
        <f>Y13+Y38+#REF!+#REF!</f>
        <v>#REF!</v>
      </c>
      <c r="Z7" s="9" t="e">
        <f>Z13+Z38+#REF!+#REF!</f>
        <v>#REF!</v>
      </c>
      <c r="AA7" s="9" t="e">
        <f>AA13+AA38+#REF!+#REF!</f>
        <v>#REF!</v>
      </c>
      <c r="AB7" s="9" t="e">
        <f>AB13+AB38+#REF!+#REF!</f>
        <v>#REF!</v>
      </c>
      <c r="AC7" s="9" t="e">
        <f>AC13+AC38+#REF!+#REF!</f>
        <v>#REF!</v>
      </c>
      <c r="AD7" s="9" t="e">
        <f>AD13+AD38+#REF!+#REF!</f>
        <v>#REF!</v>
      </c>
      <c r="AE7" s="9" t="e">
        <f>AE13+AE38+#REF!+#REF!</f>
        <v>#REF!</v>
      </c>
      <c r="AF7" s="9" t="e">
        <f>AF13+AF38+#REF!+#REF!</f>
        <v>#REF!</v>
      </c>
      <c r="AG7" s="9" t="e">
        <f>AG13+AG38+#REF!+#REF!</f>
        <v>#REF!</v>
      </c>
      <c r="AH7" s="9" t="e">
        <f>AH13+AH38+#REF!+#REF!</f>
        <v>#REF!</v>
      </c>
      <c r="AI7" s="9" t="e">
        <f>AI13+AI38+#REF!+#REF!</f>
        <v>#REF!</v>
      </c>
      <c r="AJ7" s="9"/>
      <c r="AK7" s="9"/>
      <c r="AL7" s="9">
        <f>SUM(J7:M7)</f>
        <v>30850</v>
      </c>
    </row>
    <row r="8" spans="1:38" s="10" customFormat="1" ht="23.25" customHeight="1">
      <c r="A8" s="8"/>
      <c r="B8" s="66" t="s">
        <v>17</v>
      </c>
      <c r="C8" s="66"/>
      <c r="D8" s="66"/>
      <c r="E8" s="66"/>
      <c r="F8" s="66"/>
      <c r="G8" s="66"/>
      <c r="H8" s="9">
        <f aca="true" t="shared" si="3" ref="H8:M8">H18+H43</f>
        <v>3803217.88</v>
      </c>
      <c r="I8" s="9">
        <f t="shared" si="3"/>
        <v>95800</v>
      </c>
      <c r="J8" s="9">
        <f t="shared" si="3"/>
        <v>350000</v>
      </c>
      <c r="K8" s="9">
        <f t="shared" si="3"/>
        <v>2757417.88</v>
      </c>
      <c r="L8" s="9">
        <f t="shared" si="3"/>
        <v>600000</v>
      </c>
      <c r="M8" s="9">
        <f t="shared" si="3"/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f>SUM(J8:M8)</f>
        <v>3707417.88</v>
      </c>
    </row>
    <row r="9" spans="1:38" s="10" customFormat="1" ht="24.75" customHeight="1">
      <c r="A9" s="8"/>
      <c r="B9" s="65" t="s">
        <v>18</v>
      </c>
      <c r="C9" s="65"/>
      <c r="D9" s="65"/>
      <c r="E9" s="65"/>
      <c r="F9" s="65"/>
      <c r="G9" s="65"/>
      <c r="H9" s="6">
        <f aca="true" t="shared" si="4" ref="H9:M9">H10+H11</f>
        <v>3834067.88</v>
      </c>
      <c r="I9" s="6">
        <f t="shared" si="4"/>
        <v>95800</v>
      </c>
      <c r="J9" s="6">
        <f t="shared" si="4"/>
        <v>362900</v>
      </c>
      <c r="K9" s="6">
        <f t="shared" si="4"/>
        <v>2775367.88</v>
      </c>
      <c r="L9" s="6">
        <f t="shared" si="4"/>
        <v>600000</v>
      </c>
      <c r="M9" s="6">
        <f t="shared" si="4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f>SUM(AL10:AL11)</f>
        <v>3738267.88</v>
      </c>
    </row>
    <row r="10" spans="1:38" s="10" customFormat="1" ht="21.75" customHeight="1">
      <c r="A10" s="8"/>
      <c r="B10" s="65" t="s">
        <v>16</v>
      </c>
      <c r="C10" s="65"/>
      <c r="D10" s="65"/>
      <c r="E10" s="65"/>
      <c r="F10" s="65"/>
      <c r="G10" s="65"/>
      <c r="H10" s="9">
        <f aca="true" t="shared" si="5" ref="H10:M10">H13+H38</f>
        <v>30850</v>
      </c>
      <c r="I10" s="9">
        <f t="shared" si="5"/>
        <v>0</v>
      </c>
      <c r="J10" s="9">
        <f t="shared" si="5"/>
        <v>12900</v>
      </c>
      <c r="K10" s="9">
        <f t="shared" si="5"/>
        <v>17950</v>
      </c>
      <c r="L10" s="9">
        <f t="shared" si="5"/>
        <v>0</v>
      </c>
      <c r="M10" s="9">
        <f t="shared" si="5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f>SUM(J10:M10)</f>
        <v>30850</v>
      </c>
    </row>
    <row r="11" spans="1:38" s="10" customFormat="1" ht="24" customHeight="1">
      <c r="A11" s="8"/>
      <c r="B11" s="65" t="s">
        <v>17</v>
      </c>
      <c r="C11" s="65"/>
      <c r="D11" s="65"/>
      <c r="E11" s="65"/>
      <c r="F11" s="65"/>
      <c r="G11" s="65"/>
      <c r="H11" s="9">
        <f>H18+H43</f>
        <v>3803217.88</v>
      </c>
      <c r="I11" s="9">
        <f>I18+I43</f>
        <v>95800</v>
      </c>
      <c r="J11" s="9">
        <f>J18+J43</f>
        <v>350000</v>
      </c>
      <c r="K11" s="9">
        <f>K18+K43</f>
        <v>2757417.88</v>
      </c>
      <c r="L11" s="9">
        <f>L18+L43</f>
        <v>600000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>
        <f>SUM(J11:M11)</f>
        <v>3707417.88</v>
      </c>
    </row>
    <row r="12" spans="1:38" s="10" customFormat="1" ht="50.25" customHeight="1">
      <c r="A12" s="8"/>
      <c r="B12" s="60" t="s">
        <v>19</v>
      </c>
      <c r="C12" s="60"/>
      <c r="D12" s="60"/>
      <c r="E12" s="60"/>
      <c r="F12" s="60"/>
      <c r="G12" s="60"/>
      <c r="H12" s="11">
        <f aca="true" t="shared" si="6" ref="H12:M12">H13+H18</f>
        <v>1640067.88</v>
      </c>
      <c r="I12" s="11">
        <f t="shared" si="6"/>
        <v>45800</v>
      </c>
      <c r="J12" s="11">
        <f t="shared" si="6"/>
        <v>12900</v>
      </c>
      <c r="K12" s="11">
        <f t="shared" si="6"/>
        <v>1581367.88</v>
      </c>
      <c r="L12" s="11">
        <f t="shared" si="6"/>
        <v>0</v>
      </c>
      <c r="M12" s="11">
        <f t="shared" si="6"/>
        <v>0</v>
      </c>
      <c r="N12" s="11" t="e">
        <f>+N13+#REF!</f>
        <v>#REF!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>
        <f>AL13+AL18</f>
        <v>1594267.88</v>
      </c>
    </row>
    <row r="13" spans="1:38" s="10" customFormat="1" ht="21" customHeight="1" outlineLevel="1">
      <c r="A13" s="8"/>
      <c r="B13" s="65" t="s">
        <v>20</v>
      </c>
      <c r="C13" s="65"/>
      <c r="D13" s="65"/>
      <c r="E13" s="65"/>
      <c r="F13" s="65"/>
      <c r="G13" s="65"/>
      <c r="H13" s="11">
        <f>SUM(H14:H17)</f>
        <v>30850</v>
      </c>
      <c r="I13" s="11">
        <f>SUM(I14:I17)</f>
        <v>0</v>
      </c>
      <c r="J13" s="11">
        <f>SUM(J14:J17)</f>
        <v>12900</v>
      </c>
      <c r="K13" s="11">
        <f>SUM(K14:K17)</f>
        <v>17950</v>
      </c>
      <c r="L13" s="11">
        <f>SUM(L14:L17)</f>
        <v>0</v>
      </c>
      <c r="M13" s="11">
        <f>SUM(M14:M15)</f>
        <v>0</v>
      </c>
      <c r="N13" s="11">
        <f>SUM(N14:N15)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f>SUM(AL14:AL17)</f>
        <v>30850</v>
      </c>
    </row>
    <row r="14" spans="1:38" s="19" customFormat="1" ht="5.25" customHeight="1" hidden="1" outlineLevel="2">
      <c r="A14" s="12"/>
      <c r="B14" s="13"/>
      <c r="C14" s="14"/>
      <c r="D14" s="15"/>
      <c r="E14" s="15"/>
      <c r="F14" s="15"/>
      <c r="G14" s="15"/>
      <c r="H14" s="16"/>
      <c r="I14" s="16"/>
      <c r="J14" s="16"/>
      <c r="K14" s="16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7"/>
    </row>
    <row r="15" spans="1:38" s="19" customFormat="1" ht="0.75" customHeight="1" hidden="1" outlineLevel="2">
      <c r="A15" s="12"/>
      <c r="B15" s="20"/>
      <c r="C15" s="14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2"/>
    </row>
    <row r="16" spans="1:38" s="10" customFormat="1" ht="3" customHeight="1" hidden="1" outlineLevel="1" collapsed="1">
      <c r="A16" s="8"/>
      <c r="B16" s="24"/>
      <c r="C16" s="25"/>
      <c r="D16" s="26"/>
      <c r="E16" s="26"/>
      <c r="F16" s="26"/>
      <c r="G16" s="26"/>
      <c r="H16" s="22"/>
      <c r="I16" s="22"/>
      <c r="J16" s="22"/>
      <c r="K16" s="2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10" customFormat="1" ht="80.25" customHeight="1" outlineLevel="1">
      <c r="A17" s="8"/>
      <c r="B17" s="28" t="s">
        <v>21</v>
      </c>
      <c r="C17" s="25" t="s">
        <v>22</v>
      </c>
      <c r="D17" s="29">
        <v>2015</v>
      </c>
      <c r="E17" s="29">
        <v>2017</v>
      </c>
      <c r="F17" s="29">
        <v>900</v>
      </c>
      <c r="G17" s="29">
        <v>90004</v>
      </c>
      <c r="H17" s="22">
        <f>+SUM(I17:M17)</f>
        <v>30850</v>
      </c>
      <c r="I17" s="22">
        <v>0</v>
      </c>
      <c r="J17" s="22">
        <v>12900</v>
      </c>
      <c r="K17" s="22">
        <v>17950</v>
      </c>
      <c r="L17" s="17"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17">
        <f>SUM(J17:M17)</f>
        <v>30850</v>
      </c>
    </row>
    <row r="18" spans="1:38" s="33" customFormat="1" ht="23.25" customHeight="1" outlineLevel="2">
      <c r="A18" s="30"/>
      <c r="B18" s="62" t="s">
        <v>17</v>
      </c>
      <c r="C18" s="62"/>
      <c r="D18" s="62"/>
      <c r="E18" s="62"/>
      <c r="F18" s="62"/>
      <c r="G18" s="62"/>
      <c r="H18" s="31">
        <f>SUM(H19:H19)</f>
        <v>1609217.88</v>
      </c>
      <c r="I18" s="32">
        <f>SUM(I19:I19)</f>
        <v>45800</v>
      </c>
      <c r="J18" s="32">
        <f>SUM(J19:J19)</f>
        <v>0</v>
      </c>
      <c r="K18" s="32">
        <f>SUM(K19:K19)</f>
        <v>1563417.88</v>
      </c>
      <c r="L18" s="18"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7">
        <f>SUM(AL19:AL19)</f>
        <v>1563417.88</v>
      </c>
    </row>
    <row r="19" spans="1:38" s="33" customFormat="1" ht="75.75" customHeight="1" outlineLevel="2">
      <c r="A19" s="30"/>
      <c r="B19" s="34" t="s">
        <v>21</v>
      </c>
      <c r="C19" s="25" t="s">
        <v>22</v>
      </c>
      <c r="D19" s="29">
        <v>2015</v>
      </c>
      <c r="E19" s="29">
        <v>2017</v>
      </c>
      <c r="F19" s="29">
        <v>900</v>
      </c>
      <c r="G19" s="29">
        <v>90004</v>
      </c>
      <c r="H19" s="22">
        <f>SUM(I19:M19)</f>
        <v>1609217.88</v>
      </c>
      <c r="I19" s="23">
        <v>45800</v>
      </c>
      <c r="J19" s="23">
        <v>0</v>
      </c>
      <c r="K19" s="23">
        <v>1563417.88</v>
      </c>
      <c r="L19" s="18">
        <v>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>
        <f>SUM(J19:M19)</f>
        <v>1563417.88</v>
      </c>
    </row>
    <row r="20" spans="1:38" s="33" customFormat="1" ht="21" customHeight="1">
      <c r="A20" s="30"/>
      <c r="B20" s="60" t="s">
        <v>23</v>
      </c>
      <c r="C20" s="60"/>
      <c r="D20" s="60"/>
      <c r="E20" s="60"/>
      <c r="F20" s="60"/>
      <c r="G20" s="60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s="33" customFormat="1" ht="14.25" customHeight="1" hidden="1" outlineLevel="1">
      <c r="A21" s="30"/>
      <c r="B21" s="63" t="s">
        <v>16</v>
      </c>
      <c r="C21" s="63"/>
      <c r="D21" s="63"/>
      <c r="E21" s="63"/>
      <c r="F21" s="63"/>
      <c r="G21" s="63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s="10" customFormat="1" ht="15" customHeight="1" hidden="1" outlineLevel="1">
      <c r="A22" s="8"/>
      <c r="B22" s="37" t="s">
        <v>24</v>
      </c>
      <c r="C22" s="64"/>
      <c r="D22" s="37"/>
      <c r="E22" s="37"/>
      <c r="F22" s="64" t="s">
        <v>25</v>
      </c>
      <c r="G22" s="6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s="10" customFormat="1" ht="15" customHeight="1" hidden="1" outlineLevel="2">
      <c r="A23" s="8"/>
      <c r="B23" s="37" t="s">
        <v>26</v>
      </c>
      <c r="C23" s="64"/>
      <c r="D23" s="37"/>
      <c r="E23" s="36"/>
      <c r="F23" s="36"/>
      <c r="G23" s="3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s="10" customFormat="1" ht="15" customHeight="1" hidden="1" outlineLevel="2">
      <c r="A24" s="8"/>
      <c r="B24" s="37" t="s">
        <v>26</v>
      </c>
      <c r="C24" s="64"/>
      <c r="D24" s="37"/>
      <c r="E24" s="36"/>
      <c r="F24" s="36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s="10" customFormat="1" ht="15" customHeight="1" hidden="1" outlineLevel="1" collapsed="1">
      <c r="A25" s="8"/>
      <c r="B25" s="37" t="s">
        <v>27</v>
      </c>
      <c r="C25" s="64"/>
      <c r="D25" s="37"/>
      <c r="E25" s="37"/>
      <c r="F25" s="64" t="s">
        <v>25</v>
      </c>
      <c r="G25" s="6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s="10" customFormat="1" ht="15" customHeight="1" hidden="1" outlineLevel="2">
      <c r="A26" s="8"/>
      <c r="B26" s="37" t="s">
        <v>26</v>
      </c>
      <c r="C26" s="64"/>
      <c r="D26" s="37"/>
      <c r="E26" s="36"/>
      <c r="F26" s="36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s="33" customFormat="1" ht="14.25" customHeight="1" hidden="1" outlineLevel="2">
      <c r="A27" s="30"/>
      <c r="B27" s="38" t="s">
        <v>28</v>
      </c>
      <c r="C27" s="64"/>
      <c r="D27" s="37"/>
      <c r="E27" s="36"/>
      <c r="F27" s="38"/>
      <c r="G27" s="38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s="33" customFormat="1" ht="14.25" customHeight="1" hidden="1" outlineLevel="2">
      <c r="A28" s="30"/>
      <c r="B28" s="38"/>
      <c r="C28" s="64"/>
      <c r="D28" s="37"/>
      <c r="E28" s="36"/>
      <c r="F28" s="38"/>
      <c r="G28" s="3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s="33" customFormat="1" ht="14.25" customHeight="1" hidden="1" outlineLevel="1" collapsed="1">
      <c r="A29" s="30"/>
      <c r="B29" s="63" t="s">
        <v>17</v>
      </c>
      <c r="C29" s="63"/>
      <c r="D29" s="63"/>
      <c r="E29" s="63"/>
      <c r="F29" s="63"/>
      <c r="G29" s="63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10" customFormat="1" ht="15" customHeight="1" hidden="1" outlineLevel="1">
      <c r="A30" s="8"/>
      <c r="B30" s="37" t="s">
        <v>24</v>
      </c>
      <c r="C30" s="64"/>
      <c r="D30" s="37"/>
      <c r="E30" s="37"/>
      <c r="F30" s="64" t="s">
        <v>25</v>
      </c>
      <c r="G30" s="6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10" customFormat="1" ht="15" customHeight="1" hidden="1" outlineLevel="2">
      <c r="A31" s="8"/>
      <c r="B31" s="37" t="s">
        <v>26</v>
      </c>
      <c r="C31" s="64"/>
      <c r="D31" s="37"/>
      <c r="E31" s="36"/>
      <c r="F31" s="36"/>
      <c r="G31" s="3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s="10" customFormat="1" ht="15" customHeight="1" hidden="1" outlineLevel="2">
      <c r="A32" s="8"/>
      <c r="B32" s="37" t="s">
        <v>26</v>
      </c>
      <c r="C32" s="64"/>
      <c r="D32" s="37"/>
      <c r="E32" s="36"/>
      <c r="F32" s="36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s="10" customFormat="1" ht="15" customHeight="1" hidden="1" outlineLevel="1" collapsed="1">
      <c r="A33" s="8"/>
      <c r="B33" s="37" t="s">
        <v>27</v>
      </c>
      <c r="C33" s="64"/>
      <c r="D33" s="37"/>
      <c r="E33" s="37"/>
      <c r="F33" s="64" t="s">
        <v>25</v>
      </c>
      <c r="G33" s="6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s="10" customFormat="1" ht="21.75" customHeight="1" hidden="1" outlineLevel="2">
      <c r="A34" s="8"/>
      <c r="B34" s="37" t="s">
        <v>26</v>
      </c>
      <c r="C34" s="64"/>
      <c r="D34" s="37"/>
      <c r="E34" s="36"/>
      <c r="F34" s="36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s="33" customFormat="1" ht="6.75" customHeight="1" hidden="1" outlineLevel="2">
      <c r="A35" s="30"/>
      <c r="B35" s="38" t="s">
        <v>28</v>
      </c>
      <c r="C35" s="64"/>
      <c r="D35" s="37"/>
      <c r="E35" s="36"/>
      <c r="F35" s="38"/>
      <c r="G35" s="38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s="33" customFormat="1" ht="9.75" customHeight="1" hidden="1" outlineLevel="2">
      <c r="A36" s="30"/>
      <c r="B36" s="38"/>
      <c r="C36" s="64"/>
      <c r="D36" s="37"/>
      <c r="E36" s="36"/>
      <c r="F36" s="38"/>
      <c r="G36" s="3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s="33" customFormat="1" ht="24.75" customHeight="1" collapsed="1">
      <c r="A37" s="30"/>
      <c r="B37" s="60" t="s">
        <v>29</v>
      </c>
      <c r="C37" s="60"/>
      <c r="D37" s="60"/>
      <c r="E37" s="60"/>
      <c r="F37" s="60"/>
      <c r="G37" s="60"/>
      <c r="H37" s="11">
        <f>H38+H43</f>
        <v>2194000</v>
      </c>
      <c r="I37" s="11">
        <f>I38+I43</f>
        <v>50000</v>
      </c>
      <c r="J37" s="11">
        <f>J38+J43</f>
        <v>350000</v>
      </c>
      <c r="K37" s="11">
        <f>K38+K43</f>
        <v>1194000</v>
      </c>
      <c r="L37" s="11">
        <f>L38+L43</f>
        <v>600000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>
        <f>AL38+AL43</f>
        <v>2144000</v>
      </c>
    </row>
    <row r="38" spans="1:38" s="33" customFormat="1" ht="19.5" customHeight="1" outlineLevel="1">
      <c r="A38" s="30"/>
      <c r="B38" s="61" t="s">
        <v>30</v>
      </c>
      <c r="C38" s="61"/>
      <c r="D38" s="61"/>
      <c r="E38" s="61"/>
      <c r="F38" s="61"/>
      <c r="G38" s="61"/>
      <c r="H38" s="39">
        <f>SUM(H39:H42)</f>
        <v>0</v>
      </c>
      <c r="I38" s="39">
        <f>SUM(I39:I42)</f>
        <v>0</v>
      </c>
      <c r="J38" s="39">
        <f>SUM(J39:J42)</f>
        <v>0</v>
      </c>
      <c r="K38" s="39">
        <f>SUM(K39:K42)</f>
        <v>0</v>
      </c>
      <c r="L38" s="11">
        <f>SUM(L39:L42)</f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 t="s">
        <v>31</v>
      </c>
      <c r="AL38" s="27">
        <f>SUM(AL39:AL42)</f>
        <v>0</v>
      </c>
    </row>
    <row r="39" spans="1:38" s="33" customFormat="1" ht="3.75" customHeight="1" hidden="1" outlineLevel="1">
      <c r="A39" s="30"/>
      <c r="B39" s="40"/>
      <c r="C39" s="25"/>
      <c r="D39" s="29"/>
      <c r="E39" s="29"/>
      <c r="F39" s="29"/>
      <c r="G39" s="29"/>
      <c r="H39" s="16"/>
      <c r="I39" s="16"/>
      <c r="J39" s="16"/>
      <c r="K39" s="16"/>
      <c r="L39" s="3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7"/>
    </row>
    <row r="40" spans="1:38" s="33" customFormat="1" ht="10.5" customHeight="1" hidden="1" outlineLevel="2">
      <c r="A40" s="30"/>
      <c r="B40" s="41"/>
      <c r="C40" s="25"/>
      <c r="D40" s="29"/>
      <c r="E40" s="29"/>
      <c r="F40" s="29"/>
      <c r="G40" s="29"/>
      <c r="H40" s="22"/>
      <c r="I40" s="22"/>
      <c r="J40" s="22"/>
      <c r="K40" s="2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f>SUM(J40:AK40)</f>
        <v>0</v>
      </c>
    </row>
    <row r="41" spans="1:38" s="33" customFormat="1" ht="4.5" customHeight="1" hidden="1" outlineLevel="2">
      <c r="A41" s="30"/>
      <c r="B41" s="42"/>
      <c r="C41" s="25"/>
      <c r="D41" s="29"/>
      <c r="E41" s="29"/>
      <c r="F41" s="29"/>
      <c r="G41" s="29"/>
      <c r="H41" s="22"/>
      <c r="I41" s="22"/>
      <c r="J41" s="22"/>
      <c r="K41" s="2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f>SUM(J41:AK41)</f>
        <v>0</v>
      </c>
    </row>
    <row r="42" spans="1:38" s="33" customFormat="1" ht="4.5" customHeight="1" hidden="1" outlineLevel="2">
      <c r="A42" s="30"/>
      <c r="B42" s="42"/>
      <c r="C42" s="25"/>
      <c r="D42" s="29"/>
      <c r="E42" s="29"/>
      <c r="F42" s="29"/>
      <c r="G42" s="29"/>
      <c r="H42" s="22"/>
      <c r="I42" s="22"/>
      <c r="J42" s="22"/>
      <c r="K42" s="22"/>
      <c r="L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33" customFormat="1" ht="21" customHeight="1" outlineLevel="1" collapsed="1">
      <c r="A43" s="30"/>
      <c r="B43" s="62" t="s">
        <v>17</v>
      </c>
      <c r="C43" s="62"/>
      <c r="D43" s="62"/>
      <c r="E43" s="62"/>
      <c r="F43" s="62"/>
      <c r="G43" s="62"/>
      <c r="H43" s="31">
        <f>SUM(H44:H54)</f>
        <v>2194000</v>
      </c>
      <c r="I43" s="31">
        <f>SUM(I44:I54)</f>
        <v>50000</v>
      </c>
      <c r="J43" s="31">
        <f>SUM(J44:J54)</f>
        <v>350000</v>
      </c>
      <c r="K43" s="31">
        <f>SUM(K44:K54)</f>
        <v>1194000</v>
      </c>
      <c r="L43" s="27">
        <f>SUM(L44:L54)</f>
        <v>600000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>
        <f>SUM(AL44:AL54)</f>
        <v>2144000</v>
      </c>
    </row>
    <row r="44" spans="1:38" s="33" customFormat="1" ht="93.75" customHeight="1" hidden="1" outlineLevel="1">
      <c r="A44" s="30"/>
      <c r="B44" s="43"/>
      <c r="C44" s="25"/>
      <c r="D44" s="26"/>
      <c r="E44" s="26"/>
      <c r="F44" s="26"/>
      <c r="G44" s="26"/>
      <c r="H44" s="22"/>
      <c r="I44" s="22"/>
      <c r="J44" s="22">
        <v>0</v>
      </c>
      <c r="K44" s="22">
        <v>0</v>
      </c>
      <c r="L44" s="22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>
        <f aca="true" t="shared" si="7" ref="AL44:AL50">SUM(J44:AK44)</f>
        <v>0</v>
      </c>
    </row>
    <row r="45" spans="1:38" s="33" customFormat="1" ht="36.75" customHeight="1" hidden="1" outlineLevel="2">
      <c r="A45" s="30"/>
      <c r="B45" s="24" t="s">
        <v>32</v>
      </c>
      <c r="C45" s="25" t="s">
        <v>33</v>
      </c>
      <c r="D45" s="26">
        <v>2012</v>
      </c>
      <c r="E45" s="26">
        <v>2014</v>
      </c>
      <c r="F45" s="26">
        <v>710</v>
      </c>
      <c r="G45" s="26">
        <v>71095</v>
      </c>
      <c r="H45" s="22">
        <v>0</v>
      </c>
      <c r="I45" s="22">
        <v>0</v>
      </c>
      <c r="J45" s="22">
        <v>0</v>
      </c>
      <c r="K45" s="22">
        <v>0</v>
      </c>
      <c r="L45" s="17"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f t="shared" si="7"/>
        <v>0</v>
      </c>
    </row>
    <row r="46" spans="1:38" s="33" customFormat="1" ht="51" customHeight="1" hidden="1" outlineLevel="2">
      <c r="A46" s="30"/>
      <c r="B46" s="28"/>
      <c r="C46" s="25"/>
      <c r="D46" s="26"/>
      <c r="E46" s="26"/>
      <c r="F46" s="26"/>
      <c r="G46" s="26"/>
      <c r="H46" s="22"/>
      <c r="I46" s="22"/>
      <c r="J46" s="22"/>
      <c r="K46" s="2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f t="shared" si="7"/>
        <v>0</v>
      </c>
    </row>
    <row r="47" spans="1:38" s="33" customFormat="1" ht="48.75" customHeight="1" hidden="1" outlineLevel="2">
      <c r="A47" s="30"/>
      <c r="B47" s="41"/>
      <c r="C47" s="25"/>
      <c r="D47" s="44"/>
      <c r="E47" s="44"/>
      <c r="F47" s="44"/>
      <c r="G47" s="44"/>
      <c r="H47" s="22"/>
      <c r="I47" s="22"/>
      <c r="J47" s="22"/>
      <c r="K47" s="22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f t="shared" si="7"/>
        <v>0</v>
      </c>
    </row>
    <row r="48" spans="1:38" s="33" customFormat="1" ht="7.5" customHeight="1" hidden="1" outlineLevel="2">
      <c r="A48" s="45"/>
      <c r="B48" s="46"/>
      <c r="C48" s="25"/>
      <c r="D48" s="44"/>
      <c r="E48" s="47"/>
      <c r="F48" s="48"/>
      <c r="G48" s="48"/>
      <c r="H48" s="22"/>
      <c r="I48" s="22"/>
      <c r="J48" s="22"/>
      <c r="K48" s="2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f t="shared" si="7"/>
        <v>0</v>
      </c>
    </row>
    <row r="49" spans="1:38" s="33" customFormat="1" ht="5.25" customHeight="1" hidden="1" outlineLevel="2">
      <c r="A49" s="45"/>
      <c r="B49" s="42"/>
      <c r="C49" s="25"/>
      <c r="D49" s="29"/>
      <c r="E49" s="29"/>
      <c r="F49" s="29"/>
      <c r="G49" s="29"/>
      <c r="H49" s="22"/>
      <c r="I49" s="22"/>
      <c r="J49" s="22"/>
      <c r="K49" s="2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>
        <f t="shared" si="7"/>
        <v>0</v>
      </c>
    </row>
    <row r="50" spans="1:38" s="33" customFormat="1" ht="79.5" customHeight="1" outlineLevel="2">
      <c r="A50" s="45"/>
      <c r="B50" s="42" t="s">
        <v>34</v>
      </c>
      <c r="C50" s="25" t="s">
        <v>22</v>
      </c>
      <c r="D50" s="29">
        <v>2016</v>
      </c>
      <c r="E50" s="29">
        <v>2017</v>
      </c>
      <c r="F50" s="29">
        <v>600</v>
      </c>
      <c r="G50" s="29">
        <v>60016</v>
      </c>
      <c r="H50" s="22">
        <f>SUM(I50:M50)</f>
        <v>644000</v>
      </c>
      <c r="I50" s="22">
        <v>0</v>
      </c>
      <c r="J50" s="22">
        <v>50000</v>
      </c>
      <c r="K50" s="22">
        <v>594000</v>
      </c>
      <c r="L50" s="17"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f t="shared" si="7"/>
        <v>644000</v>
      </c>
    </row>
    <row r="51" spans="1:38" s="33" customFormat="1" ht="2.25" customHeight="1" outlineLevel="2">
      <c r="A51" s="45"/>
      <c r="B51" s="49"/>
      <c r="C51" s="25"/>
      <c r="D51" s="29"/>
      <c r="E51" s="29"/>
      <c r="F51" s="29"/>
      <c r="G51" s="2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33" customFormat="1" ht="36.75" customHeight="1" outlineLevel="2">
      <c r="A52" s="45"/>
      <c r="B52" s="42" t="s">
        <v>35</v>
      </c>
      <c r="C52" s="25" t="s">
        <v>22</v>
      </c>
      <c r="D52" s="29">
        <v>2015</v>
      </c>
      <c r="E52" s="29">
        <v>2018</v>
      </c>
      <c r="F52" s="29">
        <v>400</v>
      </c>
      <c r="G52" s="29">
        <v>40001</v>
      </c>
      <c r="H52" s="22">
        <f>SUM(I52:M52)</f>
        <v>1550000</v>
      </c>
      <c r="I52" s="22">
        <v>50000</v>
      </c>
      <c r="J52" s="22">
        <v>300000</v>
      </c>
      <c r="K52" s="22">
        <v>600000</v>
      </c>
      <c r="L52" s="22">
        <v>600000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>
        <f>SUM(J52:M52)</f>
        <v>1500000</v>
      </c>
    </row>
    <row r="53" spans="1:38" s="33" customFormat="1" ht="0.75" customHeight="1" outlineLevel="2">
      <c r="A53" s="45"/>
      <c r="B53" s="50"/>
      <c r="C53" s="25"/>
      <c r="D53" s="29"/>
      <c r="E53" s="29"/>
      <c r="F53" s="29"/>
      <c r="G53" s="2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33" customFormat="1" ht="5.25" customHeight="1" hidden="1" outlineLevel="2">
      <c r="A54" s="51"/>
      <c r="B54" s="49"/>
      <c r="C54" s="52"/>
      <c r="D54" s="53"/>
      <c r="E54" s="53"/>
      <c r="F54" s="53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2:38" ht="14.25" customHeight="1" collapsed="1">
      <c r="L55" s="59" t="s">
        <v>36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2:38" ht="14.25" customHeight="1">
      <c r="L56" s="57" t="s">
        <v>37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2:38" ht="14.25" customHeight="1">
      <c r="L57" s="55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2:38" ht="14.25" customHeight="1"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2:38" ht="14.25" customHeight="1"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1" ht="13.5">
      <c r="S61" s="56"/>
    </row>
    <row r="67" ht="13.5">
      <c r="AJ67" t="s">
        <v>38</v>
      </c>
    </row>
  </sheetData>
  <sheetProtection selectLockedCells="1" selectUnlockedCells="1"/>
  <mergeCells count="40">
    <mergeCell ref="B1:I1"/>
    <mergeCell ref="A2:I2"/>
    <mergeCell ref="R2:AL2"/>
    <mergeCell ref="A3:A4"/>
    <mergeCell ref="B3:B4"/>
    <mergeCell ref="C3:C4"/>
    <mergeCell ref="D3:E3"/>
    <mergeCell ref="F3:G3"/>
    <mergeCell ref="H3:H4"/>
    <mergeCell ref="I3:I4"/>
    <mergeCell ref="J3:AK3"/>
    <mergeCell ref="AL3:AL4"/>
    <mergeCell ref="B6:G6"/>
    <mergeCell ref="B7:G7"/>
    <mergeCell ref="B8:G8"/>
    <mergeCell ref="B9:G9"/>
    <mergeCell ref="B10:G10"/>
    <mergeCell ref="B11:G11"/>
    <mergeCell ref="B12:G12"/>
    <mergeCell ref="B13:G13"/>
    <mergeCell ref="B18:G18"/>
    <mergeCell ref="B20:G20"/>
    <mergeCell ref="B21:G21"/>
    <mergeCell ref="C22:C24"/>
    <mergeCell ref="F22:G22"/>
    <mergeCell ref="C25:C28"/>
    <mergeCell ref="F25:G25"/>
    <mergeCell ref="B29:G29"/>
    <mergeCell ref="C30:C32"/>
    <mergeCell ref="F30:G30"/>
    <mergeCell ref="C33:C36"/>
    <mergeCell ref="F33:G33"/>
    <mergeCell ref="B37:G37"/>
    <mergeCell ref="B38:G38"/>
    <mergeCell ref="B43:G43"/>
    <mergeCell ref="L55:AL55"/>
    <mergeCell ref="L56:AL56"/>
    <mergeCell ref="M57:AL57"/>
    <mergeCell ref="L58:AL58"/>
    <mergeCell ref="L59:AL59"/>
  </mergeCells>
  <printOptions/>
  <pageMargins left="0.39375" right="0.2361111111111111" top="0.31527777777777777" bottom="0.31527777777777777" header="0.31527777777777777" footer="0.5118055555555555"/>
  <pageSetup horizontalDpi="300" verticalDpi="300" orientation="landscape" paperSize="9" scale="60" r:id="rId1"/>
  <headerFooter alignWithMargins="0">
    <oddHeader>&amp;R&amp;"Times New Roman,Normalny"&amp;10Załącznik nr 2 do Uchwały Nr XXIX/190/2016                                          
Rady Miasta Brzeziny z dnia 9 września 2016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L56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2016-09-09T12:30:01Z</cp:lastPrinted>
  <dcterms:modified xsi:type="dcterms:W3CDTF">2016-09-09T12:30:16Z</dcterms:modified>
  <cp:category/>
  <cp:version/>
  <cp:contentType/>
  <cp:contentStatus/>
</cp:coreProperties>
</file>