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1b'!$J$7:$L$7</definedName>
    <definedName name="_xlnm.Print_Titles" localSheetId="0">'przedsiewziecia ver 1b'!$1:$1</definedName>
  </definedNames>
  <calcPr fullCalcOnLoad="1"/>
</workbook>
</file>

<file path=xl/sharedStrings.xml><?xml version="1.0" encoding="utf-8"?>
<sst xmlns="http://schemas.openxmlformats.org/spreadsheetml/2006/main" count="67" uniqueCount="38">
  <si>
    <t xml:space="preserve"> </t>
  </si>
  <si>
    <t xml:space="preserve">                                     </t>
  </si>
  <si>
    <t>Wykaz przedsięwzięć do WPF realizowanych w latach 2017-2021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</si>
  <si>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</si>
  <si>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</si>
  <si>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</si>
  <si>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</si>
  <si>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</si>
  <si>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      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</si>
  <si>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</si>
  <si>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</si>
  <si>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</si>
  <si>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</si>
  <si>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</si>
  <si>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</si>
  <si>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</si>
  <si>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</si>
  <si>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</si>
  <si>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</si>
  <si>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</si>
  <si>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</si>
  <si>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>b) programy, projekty lub zadania związane z umowami partnerstwa publiczno-prywatnego; (razem)</t>
  </si>
  <si>
    <t>program 1 ogółem</t>
  </si>
  <si>
    <t>x</t>
  </si>
  <si>
    <t xml:space="preserve"> - wyszczególnienie wydatków na program wg klasyfikacji budżetowej</t>
  </si>
  <si>
    <t>program 2 ogółem</t>
  </si>
  <si>
    <t>…..</t>
  </si>
  <si>
    <t>c) programy, projekty lub zadania pozostałe (inne niż wymienione w lit.a i b) (razem)</t>
  </si>
  <si>
    <t xml:space="preserve"> -  wydatki bieżące</t>
  </si>
  <si>
    <t>:AL.</t>
  </si>
  <si>
    <t>Budowa wielofunkcyjnej pasywnej hali sportowej w Brzezinach</t>
  </si>
  <si>
    <t>Urząd Miasta Brzeziny</t>
  </si>
  <si>
    <t>Przygotowanie terenów inwestycyjnych dla lokalizacji Strefy Inwestycyjnej w Brzezinach - etap II</t>
  </si>
  <si>
    <t xml:space="preserve">Ekologiczna modernizacja źródeł ciepła w Brzezinach </t>
  </si>
  <si>
    <t>Modernizacja obiektów Centrum Kultury Fizycznej w Brzezinach</t>
  </si>
  <si>
    <t>Przewodniczący Rady</t>
  </si>
  <si>
    <t>Tadeusz Barucki</t>
  </si>
  <si>
    <t>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</si>
</sst>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#,##0.00"/>
  </numFmts>
  <fonts count="24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0"/>
    </font>
    <font>
      <sz val="9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6"/>
      <color indexed="8"/>
      <name val="Czcionka tekstu podstawowego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Czcionka tekstu podstawowego"/>
      <family val="2"/>
    </font>
    <font>
      <sz val="12"/>
      <name val="Czcionka tekstu podstawowego"/>
      <family val="0"/>
    </font>
    <font>
      <sz val="10"/>
      <color indexed="8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 applyProtection="0">
      <alignment/>
    </xf>
    <xf numFmtId="164" fontId="0" fillId="0" borderId="0">
      <alignment/>
      <protection/>
    </xf>
    <xf numFmtId="165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Border="1" applyAlignment="1">
      <alignment horizontal="center" wrapText="1"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wrapText="1"/>
    </xf>
    <xf numFmtId="164" fontId="8" fillId="0" borderId="2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wrapText="1"/>
    </xf>
    <xf numFmtId="164" fontId="11" fillId="0" borderId="2" xfId="0" applyFont="1" applyBorder="1" applyAlignment="1">
      <alignment horizontal="left" vertical="center"/>
    </xf>
    <xf numFmtId="166" fontId="8" fillId="0" borderId="2" xfId="0" applyNumberFormat="1" applyFont="1" applyBorder="1" applyAlignment="1">
      <alignment horizontal="right" vertical="center" wrapText="1"/>
    </xf>
    <xf numFmtId="164" fontId="0" fillId="0" borderId="0" xfId="0" applyFont="1" applyAlignment="1">
      <alignment wrapText="1"/>
    </xf>
    <xf numFmtId="164" fontId="11" fillId="0" borderId="2" xfId="0" applyFont="1" applyBorder="1" applyAlignment="1">
      <alignment/>
    </xf>
    <xf numFmtId="164" fontId="11" fillId="0" borderId="2" xfId="0" applyFont="1" applyBorder="1" applyAlignment="1">
      <alignment horizontal="left"/>
    </xf>
    <xf numFmtId="166" fontId="12" fillId="0" borderId="2" xfId="0" applyNumberFormat="1" applyFont="1" applyBorder="1" applyAlignment="1">
      <alignment horizontal="right" vertical="center" wrapText="1"/>
    </xf>
    <xf numFmtId="164" fontId="13" fillId="0" borderId="0" xfId="0" applyFont="1" applyAlignment="1">
      <alignment/>
    </xf>
    <xf numFmtId="164" fontId="14" fillId="0" borderId="2" xfId="0" applyFont="1" applyBorder="1" applyAlignment="1">
      <alignment horizontal="left" vertical="center" wrapText="1"/>
    </xf>
    <xf numFmtId="166" fontId="8" fillId="0" borderId="2" xfId="0" applyNumberFormat="1" applyFont="1" applyBorder="1" applyAlignment="1">
      <alignment horizontal="right" vertical="center"/>
    </xf>
    <xf numFmtId="164" fontId="10" fillId="2" borderId="2" xfId="0" applyFont="1" applyFill="1" applyBorder="1" applyAlignment="1">
      <alignment/>
    </xf>
    <xf numFmtId="164" fontId="10" fillId="2" borderId="3" xfId="0" applyFont="1" applyFill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right" vertical="center"/>
    </xf>
    <xf numFmtId="166" fontId="12" fillId="2" borderId="2" xfId="0" applyNumberFormat="1" applyFont="1" applyFill="1" applyBorder="1" applyAlignment="1">
      <alignment horizontal="right" vertical="center"/>
    </xf>
    <xf numFmtId="166" fontId="12" fillId="2" borderId="2" xfId="0" applyNumberFormat="1" applyFont="1" applyFill="1" applyBorder="1" applyAlignment="1">
      <alignment horizontal="right" vertical="center" wrapText="1"/>
    </xf>
    <xf numFmtId="164" fontId="0" fillId="2" borderId="0" xfId="0" applyFont="1" applyFill="1" applyAlignment="1">
      <alignment/>
    </xf>
    <xf numFmtId="164" fontId="16" fillId="2" borderId="2" xfId="0" applyFont="1" applyFill="1" applyBorder="1" applyAlignment="1">
      <alignment horizontal="left" vertical="center" wrapText="1"/>
    </xf>
    <xf numFmtId="164" fontId="16" fillId="2" borderId="2" xfId="0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right" vertical="center"/>
    </xf>
    <xf numFmtId="166" fontId="15" fillId="2" borderId="2" xfId="0" applyNumberFormat="1" applyFont="1" applyFill="1" applyBorder="1" applyAlignment="1">
      <alignment horizontal="right" vertical="center" wrapText="1"/>
    </xf>
    <xf numFmtId="164" fontId="16" fillId="0" borderId="3" xfId="0" applyFont="1" applyBorder="1" applyAlignment="1">
      <alignment horizontal="left" vertical="center" wrapText="1"/>
    </xf>
    <xf numFmtId="164" fontId="16" fillId="2" borderId="2" xfId="0" applyFont="1" applyFill="1" applyBorder="1" applyAlignment="1">
      <alignment horizontal="center" vertical="center" wrapText="1"/>
    </xf>
    <xf numFmtId="164" fontId="16" fillId="0" borderId="2" xfId="0" applyFont="1" applyBorder="1" applyAlignment="1">
      <alignment horizontal="center"/>
    </xf>
    <xf numFmtId="166" fontId="8" fillId="2" borderId="2" xfId="0" applyNumberFormat="1" applyFont="1" applyFill="1" applyBorder="1" applyAlignment="1">
      <alignment horizontal="right" vertical="center"/>
    </xf>
    <xf numFmtId="164" fontId="15" fillId="0" borderId="2" xfId="0" applyFont="1" applyBorder="1" applyAlignment="1">
      <alignment vertical="center" wrapText="1"/>
    </xf>
    <xf numFmtId="164" fontId="15" fillId="2" borderId="2" xfId="0" applyFont="1" applyFill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/>
    </xf>
    <xf numFmtId="164" fontId="10" fillId="0" borderId="2" xfId="0" applyFont="1" applyBorder="1" applyAlignment="1">
      <alignment/>
    </xf>
    <xf numFmtId="164" fontId="17" fillId="2" borderId="2" xfId="0" applyFont="1" applyFill="1" applyBorder="1" applyAlignment="1">
      <alignment horizontal="left" vertical="center"/>
    </xf>
    <xf numFmtId="166" fontId="18" fillId="2" borderId="2" xfId="0" applyNumberFormat="1" applyFont="1" applyFill="1" applyBorder="1" applyAlignment="1">
      <alignment horizontal="right" vertical="center"/>
    </xf>
    <xf numFmtId="166" fontId="18" fillId="2" borderId="2" xfId="0" applyNumberFormat="1" applyFont="1" applyFill="1" applyBorder="1" applyAlignment="1">
      <alignment horizontal="right" vertical="center" wrapText="1"/>
    </xf>
    <xf numFmtId="166" fontId="8" fillId="2" borderId="2" xfId="0" applyNumberFormat="1" applyFont="1" applyFill="1" applyBorder="1" applyAlignment="1">
      <alignment horizontal="right" vertical="center" wrapText="1"/>
    </xf>
    <xf numFmtId="164" fontId="0" fillId="0" borderId="0" xfId="0" applyFont="1" applyAlignment="1">
      <alignment/>
    </xf>
    <xf numFmtId="164" fontId="12" fillId="0" borderId="2" xfId="0" applyFont="1" applyBorder="1" applyAlignment="1">
      <alignment horizontal="left" vertical="center" wrapText="1"/>
    </xf>
    <xf numFmtId="166" fontId="12" fillId="0" borderId="2" xfId="0" applyNumberFormat="1" applyFont="1" applyBorder="1" applyAlignment="1">
      <alignment horizontal="right" vertical="center"/>
    </xf>
    <xf numFmtId="164" fontId="19" fillId="0" borderId="2" xfId="0" applyFont="1" applyBorder="1" applyAlignment="1">
      <alignment horizontal="left"/>
    </xf>
    <xf numFmtId="164" fontId="20" fillId="0" borderId="2" xfId="0" applyFont="1" applyBorder="1" applyAlignment="1">
      <alignment horizontal="left"/>
    </xf>
    <xf numFmtId="164" fontId="10" fillId="0" borderId="2" xfId="0" applyFont="1" applyBorder="1" applyAlignment="1">
      <alignment horizontal="left"/>
    </xf>
    <xf numFmtId="164" fontId="17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horizontal="right" vertical="center"/>
    </xf>
    <xf numFmtId="164" fontId="15" fillId="0" borderId="3" xfId="0" applyFont="1" applyBorder="1" applyAlignment="1">
      <alignment horizontal="left" vertical="center" wrapText="1"/>
    </xf>
    <xf numFmtId="164" fontId="15" fillId="2" borderId="2" xfId="0" applyFont="1" applyFill="1" applyBorder="1" applyAlignment="1">
      <alignment vertical="center" wrapText="1"/>
    </xf>
    <xf numFmtId="164" fontId="15" fillId="2" borderId="3" xfId="0" applyFont="1" applyFill="1" applyBorder="1" applyAlignment="1">
      <alignment horizontal="left" vertical="center" wrapText="1"/>
    </xf>
    <xf numFmtId="164" fontId="15" fillId="0" borderId="0" xfId="0" applyFont="1" applyAlignment="1">
      <alignment vertical="center" wrapText="1"/>
    </xf>
    <xf numFmtId="164" fontId="12" fillId="0" borderId="0" xfId="0" applyFont="1" applyAlignment="1">
      <alignment wrapText="1"/>
    </xf>
    <xf numFmtId="164" fontId="16" fillId="2" borderId="2" xfId="0" applyFont="1" applyFill="1" applyBorder="1" applyAlignment="1">
      <alignment horizontal="center"/>
    </xf>
    <xf numFmtId="164" fontId="10" fillId="0" borderId="3" xfId="0" applyFont="1" applyBorder="1" applyAlignment="1">
      <alignment/>
    </xf>
    <xf numFmtId="164" fontId="16" fillId="2" borderId="2" xfId="0" applyFont="1" applyFill="1" applyBorder="1" applyAlignment="1">
      <alignment vertical="center"/>
    </xf>
    <xf numFmtId="164" fontId="16" fillId="2" borderId="2" xfId="0" applyFont="1" applyFill="1" applyBorder="1" applyAlignment="1">
      <alignment/>
    </xf>
    <xf numFmtId="164" fontId="16" fillId="2" borderId="2" xfId="0" applyFont="1" applyFill="1" applyBorder="1" applyAlignment="1">
      <alignment/>
    </xf>
    <xf numFmtId="164" fontId="16" fillId="2" borderId="3" xfId="0" applyFont="1" applyFill="1" applyBorder="1" applyAlignment="1">
      <alignment horizontal="left" vertical="center" wrapText="1"/>
    </xf>
    <xf numFmtId="164" fontId="16" fillId="0" borderId="2" xfId="0" applyFont="1" applyBorder="1" applyAlignment="1">
      <alignment horizontal="left" vertical="center" wrapText="1"/>
    </xf>
    <xf numFmtId="166" fontId="10" fillId="2" borderId="2" xfId="0" applyNumberFormat="1" applyFont="1" applyFill="1" applyBorder="1" applyAlignment="1">
      <alignment horizontal="right" vertical="center"/>
    </xf>
    <xf numFmtId="164" fontId="21" fillId="0" borderId="3" xfId="0" applyFont="1" applyBorder="1" applyAlignment="1">
      <alignment/>
    </xf>
    <xf numFmtId="164" fontId="15" fillId="0" borderId="2" xfId="0" applyFont="1" applyBorder="1" applyAlignment="1">
      <alignment horizontal="center" vertical="center"/>
    </xf>
    <xf numFmtId="166" fontId="22" fillId="2" borderId="2" xfId="0" applyNumberFormat="1" applyFont="1" applyFill="1" applyBorder="1" applyAlignment="1">
      <alignment horizontal="right" vertical="center"/>
    </xf>
    <xf numFmtId="164" fontId="23" fillId="0" borderId="4" xfId="0" applyFont="1" applyBorder="1" applyAlignment="1">
      <alignment horizontal="center" wrapText="1"/>
    </xf>
    <xf numFmtId="164" fontId="23" fillId="0" borderId="0" xfId="0" applyFont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Normalny 4" xfId="22"/>
    <cellStyle name="Normalny 5" xfId="23"/>
    <cellStyle name="Normalny 6" xfId="24"/>
    <cellStyle name="Procentowy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</xdr:row>
      <xdr:rowOff>876300</xdr:rowOff>
    </xdr:from>
    <xdr:to>
      <xdr:col>1</xdr:col>
      <xdr:colOff>1209675</xdr:colOff>
      <xdr:row>2</xdr:row>
      <xdr:rowOff>1143000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1533525" y="14382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6</xdr:col>
      <xdr:colOff>552450</xdr:colOff>
      <xdr:row>44</xdr:row>
      <xdr:rowOff>438150</xdr:rowOff>
    </xdr:from>
    <xdr:to>
      <xdr:col>6</xdr:col>
      <xdr:colOff>771525</xdr:colOff>
      <xdr:row>45</xdr:row>
      <xdr:rowOff>47625</xdr:rowOff>
    </xdr:to>
    <xdr:sp fLocksText="0">
      <xdr:nvSpPr>
        <xdr:cNvPr id="2" name="pole tekstowe 2"/>
        <xdr:cNvSpPr txBox="1">
          <a:spLocks noChangeArrowheads="1"/>
        </xdr:cNvSpPr>
      </xdr:nvSpPr>
      <xdr:spPr>
        <a:xfrm>
          <a:off x="9182100" y="9496425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7"/>
  <sheetViews>
    <sheetView tabSelected="1" zoomScale="90" zoomScaleNormal="90" workbookViewId="0" topLeftCell="A1">
      <pane xSplit="7" ySplit="5" topLeftCell="AL44" activePane="bottomRight" state="frozen"/>
      <selection pane="topLeft" activeCell="A1" sqref="A1"/>
      <selection pane="topRight" activeCell="AL1" sqref="AL1"/>
      <selection pane="bottomLeft" activeCell="A44" sqref="A44"/>
      <selection pane="bottomRight" activeCell="A1" sqref="A1:AM57"/>
    </sheetView>
  </sheetViews>
  <sheetFormatPr defaultColWidth="8.796875" defaultRowHeight="14.25" outlineLevelRow="2"/>
  <cols>
    <col min="1" max="1" width="6" style="0" customWidth="1"/>
    <col min="2" max="2" width="42.09765625" style="0" customWidth="1"/>
    <col min="3" max="3" width="12.3984375" style="0" customWidth="1"/>
    <col min="4" max="4" width="11.09765625" style="0" customWidth="1"/>
    <col min="5" max="5" width="9.3984375" style="0" customWidth="1"/>
    <col min="6" max="6" width="9.59765625" style="0" customWidth="1"/>
    <col min="7" max="7" width="12" style="0" customWidth="1"/>
    <col min="8" max="8" width="13.796875" style="0" customWidth="1"/>
    <col min="9" max="9" width="12.296875" style="0" customWidth="1"/>
    <col min="10" max="10" width="12.59765625" style="0" customWidth="1"/>
    <col min="11" max="11" width="14.59765625" style="0" customWidth="1"/>
    <col min="12" max="12" width="12.59765625" style="0" customWidth="1"/>
    <col min="13" max="13" width="12" style="0" customWidth="1"/>
    <col min="14" max="14" width="12.3984375" style="0" customWidth="1"/>
    <col min="15" max="37" width="0" style="0" hidden="1" customWidth="1"/>
    <col min="38" max="38" width="12.296875" style="0" customWidth="1"/>
  </cols>
  <sheetData>
    <row r="1" spans="2:11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3"/>
      <c r="K1" s="1" t="s">
        <v>1</v>
      </c>
    </row>
    <row r="2" spans="1:38" s="1" customFormat="1" ht="28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1" customFormat="1" ht="90" customHeight="1">
      <c r="A3" s="6" t="s">
        <v>3</v>
      </c>
      <c r="B3" s="6" t="s">
        <v>0</v>
      </c>
      <c r="C3" s="6" t="s">
        <v>4</v>
      </c>
      <c r="D3" s="6" t="s">
        <v>5</v>
      </c>
      <c r="E3" s="6"/>
      <c r="F3" s="6" t="s">
        <v>6</v>
      </c>
      <c r="G3" s="6"/>
      <c r="H3" s="6" t="s">
        <v>7</v>
      </c>
      <c r="I3" s="6" t="s">
        <v>8</v>
      </c>
      <c r="J3" s="7" t="s">
        <v>9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6" t="s">
        <v>10</v>
      </c>
    </row>
    <row r="4" spans="1:38" s="1" customFormat="1" ht="39.75" customHeight="1">
      <c r="A4" s="6"/>
      <c r="B4" s="6"/>
      <c r="C4" s="6"/>
      <c r="D4" s="6" t="s">
        <v>11</v>
      </c>
      <c r="E4" s="6" t="s">
        <v>12</v>
      </c>
      <c r="F4" s="6" t="s">
        <v>13</v>
      </c>
      <c r="G4" s="6" t="s">
        <v>14</v>
      </c>
      <c r="H4" s="6"/>
      <c r="I4" s="6"/>
      <c r="J4" s="6">
        <v>2017</v>
      </c>
      <c r="K4" s="6">
        <v>2018</v>
      </c>
      <c r="L4" s="6">
        <v>2019</v>
      </c>
      <c r="M4" s="6">
        <v>2020</v>
      </c>
      <c r="N4" s="6">
        <v>2021</v>
      </c>
      <c r="O4" s="6">
        <v>2021</v>
      </c>
      <c r="P4" s="6">
        <v>2022</v>
      </c>
      <c r="Q4" s="6">
        <v>2023</v>
      </c>
      <c r="R4" s="6">
        <v>2024</v>
      </c>
      <c r="S4" s="6">
        <v>2025</v>
      </c>
      <c r="T4" s="6">
        <v>2026</v>
      </c>
      <c r="U4" s="6">
        <v>2027</v>
      </c>
      <c r="V4" s="6">
        <v>2028</v>
      </c>
      <c r="W4" s="6">
        <v>2029</v>
      </c>
      <c r="X4" s="6">
        <v>2030</v>
      </c>
      <c r="Y4" s="6">
        <v>2031</v>
      </c>
      <c r="Z4" s="6">
        <v>2032</v>
      </c>
      <c r="AA4" s="6">
        <v>2033</v>
      </c>
      <c r="AB4" s="6">
        <v>2034</v>
      </c>
      <c r="AC4" s="6">
        <v>2035</v>
      </c>
      <c r="AD4" s="6">
        <v>2036</v>
      </c>
      <c r="AE4" s="6">
        <v>2037</v>
      </c>
      <c r="AF4" s="6">
        <v>2038</v>
      </c>
      <c r="AG4" s="6">
        <v>2039</v>
      </c>
      <c r="AH4" s="6">
        <v>2037</v>
      </c>
      <c r="AI4" s="6">
        <v>2038</v>
      </c>
      <c r="AJ4" s="6">
        <v>2039</v>
      </c>
      <c r="AK4" s="6"/>
      <c r="AL4" s="6"/>
    </row>
    <row r="5" spans="1:38" s="1" customFormat="1" ht="14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>
        <v>13</v>
      </c>
      <c r="AK5" s="8"/>
      <c r="AL5" s="8">
        <v>16</v>
      </c>
    </row>
    <row r="6" spans="1:38" s="12" customFormat="1" ht="24" customHeight="1">
      <c r="A6" s="9"/>
      <c r="B6" s="10" t="s">
        <v>15</v>
      </c>
      <c r="C6" s="10"/>
      <c r="D6" s="10"/>
      <c r="E6" s="10"/>
      <c r="F6" s="10"/>
      <c r="G6" s="10"/>
      <c r="H6" s="11">
        <f>H7+H8</f>
        <v>11369556.79</v>
      </c>
      <c r="I6" s="11">
        <f>I7+I8</f>
        <v>73906.79000000001</v>
      </c>
      <c r="J6" s="11">
        <f>J7+J8</f>
        <v>167600</v>
      </c>
      <c r="K6" s="11">
        <f>K7+K8</f>
        <v>3683950</v>
      </c>
      <c r="L6" s="11">
        <f>L7+L8</f>
        <v>2394100</v>
      </c>
      <c r="M6" s="11">
        <f>M7+M8</f>
        <v>925000</v>
      </c>
      <c r="N6" s="11">
        <f>N7+N8</f>
        <v>4125000</v>
      </c>
      <c r="O6" s="11">
        <f>O7+O8</f>
        <v>0</v>
      </c>
      <c r="P6" s="11">
        <f>P7+P8</f>
        <v>0</v>
      </c>
      <c r="Q6" s="11">
        <f>Q7+Q8</f>
        <v>0</v>
      </c>
      <c r="R6" s="11">
        <f>R7+R8</f>
        <v>0</v>
      </c>
      <c r="S6" s="11">
        <f>S7+S8</f>
        <v>0</v>
      </c>
      <c r="T6" s="11">
        <f>T7+T8</f>
        <v>0</v>
      </c>
      <c r="U6" s="11">
        <f>+U7+U8</f>
        <v>0</v>
      </c>
      <c r="V6" s="11">
        <f>V7+V8</f>
        <v>0</v>
      </c>
      <c r="W6" s="11">
        <f>W7+W8</f>
        <v>0</v>
      </c>
      <c r="X6" s="11">
        <f>X7+X8</f>
        <v>0</v>
      </c>
      <c r="Y6" s="11">
        <f>Y7+Y8</f>
        <v>0</v>
      </c>
      <c r="Z6" s="11">
        <f>Z7+Z8</f>
        <v>0</v>
      </c>
      <c r="AA6" s="11">
        <f>AA7+AA8</f>
        <v>0</v>
      </c>
      <c r="AB6" s="11">
        <f>AB7+AB8</f>
        <v>0</v>
      </c>
      <c r="AC6" s="11">
        <f>AC7+AC8</f>
        <v>0</v>
      </c>
      <c r="AD6" s="11">
        <f>AD7+AD8</f>
        <v>0</v>
      </c>
      <c r="AE6" s="11">
        <f>AE7+AE8</f>
        <v>0</v>
      </c>
      <c r="AF6" s="11">
        <f>AF7+AF8</f>
        <v>0</v>
      </c>
      <c r="AG6" s="11">
        <f>AG7+AG8</f>
        <v>0</v>
      </c>
      <c r="AH6" s="11">
        <f>AH7+AH8</f>
        <v>0</v>
      </c>
      <c r="AI6" s="11">
        <f>AI7+AI8</f>
        <v>0</v>
      </c>
      <c r="AJ6" s="11">
        <f>AJ7+AJ8</f>
        <v>0</v>
      </c>
      <c r="AK6" s="11"/>
      <c r="AL6" s="11">
        <f aca="true" t="shared" si="0" ref="AL6:AL8">SUM(J6:AJ6)</f>
        <v>11295650</v>
      </c>
    </row>
    <row r="7" spans="1:38" s="16" customFormat="1" ht="21" customHeight="1">
      <c r="A7" s="13"/>
      <c r="B7" s="14" t="s">
        <v>16</v>
      </c>
      <c r="C7" s="14"/>
      <c r="D7" s="14"/>
      <c r="E7" s="14"/>
      <c r="F7" s="14"/>
      <c r="G7" s="14"/>
      <c r="H7" s="15">
        <f>H13+H38</f>
        <v>199650</v>
      </c>
      <c r="I7" s="15">
        <f>I13+I38</f>
        <v>0</v>
      </c>
      <c r="J7" s="15">
        <f>+J13+J38</f>
        <v>42600</v>
      </c>
      <c r="K7" s="15">
        <f>K13+K38</f>
        <v>48950</v>
      </c>
      <c r="L7" s="15">
        <f>L13+L38</f>
        <v>28100</v>
      </c>
      <c r="M7" s="15">
        <f>M13+M38</f>
        <v>25000</v>
      </c>
      <c r="N7" s="15">
        <f>N13+N38</f>
        <v>55000</v>
      </c>
      <c r="O7" s="15">
        <f>O13+O38</f>
        <v>0</v>
      </c>
      <c r="P7" s="15">
        <f>P13+P38</f>
        <v>0</v>
      </c>
      <c r="Q7" s="15">
        <f>Q13+Q38</f>
        <v>0</v>
      </c>
      <c r="R7" s="15">
        <f>R13+R38</f>
        <v>0</v>
      </c>
      <c r="S7" s="15">
        <f>S13+S38</f>
        <v>0</v>
      </c>
      <c r="T7" s="15">
        <f>T13+T38</f>
        <v>0</v>
      </c>
      <c r="U7" s="15">
        <f>U13+U38</f>
        <v>0</v>
      </c>
      <c r="V7" s="15">
        <f>V13+V38</f>
        <v>0</v>
      </c>
      <c r="W7" s="15">
        <f>W13+W37</f>
        <v>0</v>
      </c>
      <c r="X7" s="15">
        <f>X13+X38</f>
        <v>0</v>
      </c>
      <c r="Y7" s="15">
        <f>Y13+Y38</f>
        <v>0</v>
      </c>
      <c r="Z7" s="15">
        <f>Z13+Z38</f>
        <v>0</v>
      </c>
      <c r="AA7" s="15">
        <f>AA13+AA38</f>
        <v>0</v>
      </c>
      <c r="AB7" s="15">
        <f>AB13+AB38</f>
        <v>0</v>
      </c>
      <c r="AC7" s="15">
        <f>AC13+AC38</f>
        <v>0</v>
      </c>
      <c r="AD7" s="15">
        <f>AD13+AD38</f>
        <v>0</v>
      </c>
      <c r="AE7" s="15">
        <f>AE13+AE38</f>
        <v>0</v>
      </c>
      <c r="AF7" s="15">
        <f>AF13+AF38</f>
        <v>0</v>
      </c>
      <c r="AG7" s="15">
        <f>AG13+AG38</f>
        <v>0</v>
      </c>
      <c r="AH7" s="15">
        <f>AH13+AH38</f>
        <v>0</v>
      </c>
      <c r="AI7" s="15">
        <f>AI13+AI38</f>
        <v>0</v>
      </c>
      <c r="AJ7" s="15">
        <f>AJ13+AJ38</f>
        <v>0</v>
      </c>
      <c r="AK7" s="15"/>
      <c r="AL7" s="15">
        <f t="shared" si="0"/>
        <v>199650</v>
      </c>
    </row>
    <row r="8" spans="1:38" s="16" customFormat="1" ht="23.25" customHeight="1">
      <c r="A8" s="13"/>
      <c r="B8" s="14" t="s">
        <v>17</v>
      </c>
      <c r="C8" s="14"/>
      <c r="D8" s="14"/>
      <c r="E8" s="14"/>
      <c r="F8" s="14"/>
      <c r="G8" s="14"/>
      <c r="H8" s="15">
        <f>H18+H43</f>
        <v>11169906.79</v>
      </c>
      <c r="I8" s="15">
        <f>I18+I43</f>
        <v>73906.79000000001</v>
      </c>
      <c r="J8" s="15">
        <f>J18+J43</f>
        <v>125000</v>
      </c>
      <c r="K8" s="15">
        <f>K18+K43</f>
        <v>3635000</v>
      </c>
      <c r="L8" s="15">
        <f>L18+L43</f>
        <v>2366000</v>
      </c>
      <c r="M8" s="15">
        <f>M18+M43</f>
        <v>900000</v>
      </c>
      <c r="N8" s="15">
        <f>N18+N43</f>
        <v>4070000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>
        <f>AJ18+AJ43</f>
        <v>0</v>
      </c>
      <c r="AK8" s="15"/>
      <c r="AL8" s="15">
        <f t="shared" si="0"/>
        <v>11096000</v>
      </c>
    </row>
    <row r="9" spans="1:38" s="16" customFormat="1" ht="24.75" customHeight="1">
      <c r="A9" s="13"/>
      <c r="B9" s="10" t="s">
        <v>18</v>
      </c>
      <c r="C9" s="10"/>
      <c r="D9" s="10"/>
      <c r="E9" s="10"/>
      <c r="F9" s="10"/>
      <c r="G9" s="10"/>
      <c r="H9" s="11">
        <f>H10+H11</f>
        <v>11369556.79</v>
      </c>
      <c r="I9" s="11">
        <f>I10+I11</f>
        <v>73906.79000000001</v>
      </c>
      <c r="J9" s="11">
        <f>J10+J11</f>
        <v>167600</v>
      </c>
      <c r="K9" s="11">
        <f>K10+K11</f>
        <v>3683950</v>
      </c>
      <c r="L9" s="11">
        <f>L10+L11</f>
        <v>2394100</v>
      </c>
      <c r="M9" s="11">
        <f>M10+M11</f>
        <v>925000</v>
      </c>
      <c r="N9" s="11">
        <f>N10+N11</f>
        <v>4125000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>
        <f>+AJ10+AJ11</f>
        <v>0</v>
      </c>
      <c r="AK9" s="11"/>
      <c r="AL9" s="11">
        <f>SUM(AL10:AL11)</f>
        <v>11295650</v>
      </c>
    </row>
    <row r="10" spans="1:38" s="16" customFormat="1" ht="21.75" customHeight="1">
      <c r="A10" s="13"/>
      <c r="B10" s="10" t="s">
        <v>16</v>
      </c>
      <c r="C10" s="10"/>
      <c r="D10" s="10"/>
      <c r="E10" s="10"/>
      <c r="F10" s="10"/>
      <c r="G10" s="10"/>
      <c r="H10" s="15">
        <f>H13+H38</f>
        <v>199650</v>
      </c>
      <c r="I10" s="15">
        <f>I13+I38</f>
        <v>0</v>
      </c>
      <c r="J10" s="15">
        <f>J13+J38</f>
        <v>42600</v>
      </c>
      <c r="K10" s="15">
        <f>K13+K38</f>
        <v>48950</v>
      </c>
      <c r="L10" s="15">
        <f>L13+L38</f>
        <v>28100</v>
      </c>
      <c r="M10" s="15">
        <f>M13+M38</f>
        <v>25000</v>
      </c>
      <c r="N10" s="15">
        <f>N13+N38</f>
        <v>55000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>
        <f>AJ13+AJ38</f>
        <v>0</v>
      </c>
      <c r="AK10" s="15"/>
      <c r="AL10" s="15">
        <f aca="true" t="shared" si="1" ref="AL10:AL11">SUM(J10:AJ10)</f>
        <v>199650</v>
      </c>
    </row>
    <row r="11" spans="1:38" s="16" customFormat="1" ht="24" customHeight="1">
      <c r="A11" s="13"/>
      <c r="B11" s="10" t="s">
        <v>17</v>
      </c>
      <c r="C11" s="10"/>
      <c r="D11" s="10"/>
      <c r="E11" s="10"/>
      <c r="F11" s="10"/>
      <c r="G11" s="10"/>
      <c r="H11" s="15">
        <f>H18+H43</f>
        <v>11169906.79</v>
      </c>
      <c r="I11" s="15">
        <f>I18+I43</f>
        <v>73906.79000000001</v>
      </c>
      <c r="J11" s="15">
        <f>J18+J43</f>
        <v>125000</v>
      </c>
      <c r="K11" s="15">
        <f>K18+K43</f>
        <v>3635000</v>
      </c>
      <c r="L11" s="15">
        <f>L18+L43</f>
        <v>2366000</v>
      </c>
      <c r="M11" s="15">
        <f>M18+M43</f>
        <v>900000</v>
      </c>
      <c r="N11" s="15">
        <f>N18+N43</f>
        <v>4070000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>
        <f>AJ18+AJ43</f>
        <v>0</v>
      </c>
      <c r="AK11" s="15"/>
      <c r="AL11" s="15">
        <f t="shared" si="1"/>
        <v>11096000</v>
      </c>
    </row>
    <row r="12" spans="1:38" s="16" customFormat="1" ht="50.25" customHeight="1">
      <c r="A12" s="13"/>
      <c r="B12" s="17" t="s">
        <v>19</v>
      </c>
      <c r="C12" s="17"/>
      <c r="D12" s="17"/>
      <c r="E12" s="17"/>
      <c r="F12" s="17"/>
      <c r="G12" s="17"/>
      <c r="H12" s="18">
        <f>H13+H18</f>
        <v>0</v>
      </c>
      <c r="I12" s="18">
        <f>I13+I18</f>
        <v>0</v>
      </c>
      <c r="J12" s="18">
        <f>J13+J18</f>
        <v>0</v>
      </c>
      <c r="K12" s="18">
        <f>K13+K18</f>
        <v>0</v>
      </c>
      <c r="L12" s="18">
        <f>L13+L18</f>
        <v>0</v>
      </c>
      <c r="M12" s="18">
        <f>M13+M18</f>
        <v>0</v>
      </c>
      <c r="N12" s="18">
        <f>N13+N18</f>
        <v>0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>
        <f>AJ13+AJ18</f>
        <v>0</v>
      </c>
      <c r="AK12" s="18"/>
      <c r="AL12" s="18">
        <f>AL13+AL18</f>
        <v>0</v>
      </c>
    </row>
    <row r="13" spans="1:38" s="16" customFormat="1" ht="18" customHeight="1" outlineLevel="1">
      <c r="A13" s="13"/>
      <c r="B13" s="10" t="s">
        <v>20</v>
      </c>
      <c r="C13" s="10"/>
      <c r="D13" s="10"/>
      <c r="E13" s="10"/>
      <c r="F13" s="10"/>
      <c r="G13" s="10"/>
      <c r="H13" s="18">
        <f>SUM(H14:H17)</f>
        <v>0</v>
      </c>
      <c r="I13" s="18">
        <f>SUM(I14:I17)</f>
        <v>0</v>
      </c>
      <c r="J13" s="18">
        <f>SUM(J14:J17)</f>
        <v>0</v>
      </c>
      <c r="K13" s="18">
        <f>SUM(K14:K17)</f>
        <v>0</v>
      </c>
      <c r="L13" s="18">
        <f>SUM(L14:L17)</f>
        <v>0</v>
      </c>
      <c r="M13" s="18">
        <f>SUM(M14:M15)</f>
        <v>0</v>
      </c>
      <c r="N13" s="18">
        <f>SUM(N14:N15)</f>
        <v>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>
        <f>+SUM(AJ14:AJ17)</f>
        <v>0</v>
      </c>
      <c r="AK13" s="18"/>
      <c r="AL13" s="18">
        <f>SUM(AL14:AL17)</f>
        <v>0</v>
      </c>
    </row>
    <row r="14" spans="1:38" s="26" customFormat="1" ht="5.25" customHeight="1" hidden="1" outlineLevel="2">
      <c r="A14" s="19"/>
      <c r="B14" s="20"/>
      <c r="C14" s="21"/>
      <c r="D14" s="22"/>
      <c r="E14" s="22"/>
      <c r="F14" s="22"/>
      <c r="G14" s="22"/>
      <c r="H14" s="23"/>
      <c r="I14" s="23"/>
      <c r="J14" s="23"/>
      <c r="K14" s="23"/>
      <c r="L14" s="24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4"/>
    </row>
    <row r="15" spans="1:38" s="26" customFormat="1" ht="0.75" customHeight="1" hidden="1" outlineLevel="2">
      <c r="A15" s="19"/>
      <c r="B15" s="27"/>
      <c r="C15" s="21"/>
      <c r="D15" s="28"/>
      <c r="E15" s="28"/>
      <c r="F15" s="28"/>
      <c r="G15" s="28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29"/>
    </row>
    <row r="16" spans="1:38" s="16" customFormat="1" ht="3" customHeight="1" hidden="1" outlineLevel="1" collapsed="1">
      <c r="A16" s="13"/>
      <c r="B16" s="31"/>
      <c r="C16" s="32"/>
      <c r="D16" s="33"/>
      <c r="E16" s="33"/>
      <c r="F16" s="33"/>
      <c r="G16" s="33"/>
      <c r="H16" s="29"/>
      <c r="I16" s="29"/>
      <c r="J16" s="29"/>
      <c r="K16" s="29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s="16" customFormat="1" ht="2.25" customHeight="1" hidden="1" outlineLevel="1">
      <c r="A17" s="13"/>
      <c r="B17" s="35"/>
      <c r="C17" s="36"/>
      <c r="D17" s="37"/>
      <c r="E17" s="37"/>
      <c r="F17" s="37"/>
      <c r="G17" s="37"/>
      <c r="H17" s="29"/>
      <c r="I17" s="29"/>
      <c r="J17" s="29"/>
      <c r="K17" s="29"/>
      <c r="L17" s="24"/>
      <c r="M17" s="2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24">
        <f>SUM(J17:AJ17)</f>
        <v>0</v>
      </c>
    </row>
    <row r="18" spans="1:38" s="43" customFormat="1" ht="23.25" customHeight="1" outlineLevel="2">
      <c r="A18" s="38"/>
      <c r="B18" s="39" t="s">
        <v>17</v>
      </c>
      <c r="C18" s="39"/>
      <c r="D18" s="39"/>
      <c r="E18" s="39"/>
      <c r="F18" s="39"/>
      <c r="G18" s="39"/>
      <c r="H18" s="40">
        <f>SUM(H19:H19)</f>
        <v>0</v>
      </c>
      <c r="I18" s="41">
        <f>SUM(I19:I19)</f>
        <v>0</v>
      </c>
      <c r="J18" s="41">
        <f>SUM(J19:J19)</f>
        <v>0</v>
      </c>
      <c r="K18" s="41">
        <f>SUM(K19:K19)</f>
        <v>0</v>
      </c>
      <c r="L18" s="25">
        <f>+L19</f>
        <v>0</v>
      </c>
      <c r="M18" s="42">
        <f>M19</f>
        <v>0</v>
      </c>
      <c r="N18" s="25">
        <f>+N19</f>
        <v>0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>
        <v>0</v>
      </c>
      <c r="AK18" s="25"/>
      <c r="AL18" s="34"/>
    </row>
    <row r="19" spans="1:38" s="43" customFormat="1" ht="6" customHeight="1" hidden="1" outlineLevel="2">
      <c r="A19" s="38"/>
      <c r="B19" s="44"/>
      <c r="C19" s="36"/>
      <c r="D19" s="37"/>
      <c r="E19" s="37"/>
      <c r="F19" s="37"/>
      <c r="G19" s="37"/>
      <c r="H19" s="29"/>
      <c r="I19" s="30"/>
      <c r="J19" s="30"/>
      <c r="K19" s="30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>
        <v>0</v>
      </c>
      <c r="AK19" s="25"/>
      <c r="AL19" s="24"/>
    </row>
    <row r="20" spans="1:38" s="43" customFormat="1" ht="31.5" customHeight="1">
      <c r="A20" s="38"/>
      <c r="B20" s="17" t="s">
        <v>21</v>
      </c>
      <c r="C20" s="17"/>
      <c r="D20" s="17"/>
      <c r="E20" s="17"/>
      <c r="F20" s="17"/>
      <c r="G20" s="17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</row>
    <row r="21" spans="1:38" s="43" customFormat="1" ht="14.25" customHeight="1" hidden="1" outlineLevel="1">
      <c r="A21" s="38"/>
      <c r="B21" s="46" t="s">
        <v>16</v>
      </c>
      <c r="C21" s="46"/>
      <c r="D21" s="46"/>
      <c r="E21" s="46"/>
      <c r="F21" s="46"/>
      <c r="G21" s="46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</row>
    <row r="22" spans="1:38" s="16" customFormat="1" ht="15" customHeight="1" hidden="1" outlineLevel="1">
      <c r="A22" s="13"/>
      <c r="B22" s="47" t="s">
        <v>22</v>
      </c>
      <c r="C22" s="47"/>
      <c r="D22" s="47"/>
      <c r="E22" s="47"/>
      <c r="F22" s="47" t="s">
        <v>23</v>
      </c>
      <c r="G22" s="47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</row>
    <row r="23" spans="1:38" s="16" customFormat="1" ht="15" customHeight="1" hidden="1" outlineLevel="2">
      <c r="A23" s="13"/>
      <c r="B23" s="47" t="s">
        <v>24</v>
      </c>
      <c r="C23" s="47"/>
      <c r="D23" s="47"/>
      <c r="E23" s="46"/>
      <c r="F23" s="46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</row>
    <row r="24" spans="1:38" s="16" customFormat="1" ht="15" customHeight="1" hidden="1" outlineLevel="2">
      <c r="A24" s="13"/>
      <c r="B24" s="47" t="s">
        <v>24</v>
      </c>
      <c r="C24" s="47"/>
      <c r="D24" s="47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</row>
    <row r="25" spans="1:38" s="16" customFormat="1" ht="15" customHeight="1" hidden="1" outlineLevel="1" collapsed="1">
      <c r="A25" s="13"/>
      <c r="B25" s="47" t="s">
        <v>25</v>
      </c>
      <c r="C25" s="47"/>
      <c r="D25" s="47"/>
      <c r="E25" s="47"/>
      <c r="F25" s="47" t="s">
        <v>23</v>
      </c>
      <c r="G25" s="47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</row>
    <row r="26" spans="1:38" s="16" customFormat="1" ht="15" customHeight="1" hidden="1" outlineLevel="2">
      <c r="A26" s="13"/>
      <c r="B26" s="47" t="s">
        <v>24</v>
      </c>
      <c r="C26" s="47"/>
      <c r="D26" s="47"/>
      <c r="E26" s="46"/>
      <c r="F26" s="46"/>
      <c r="G26" s="46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</row>
    <row r="27" spans="1:38" s="43" customFormat="1" ht="14.25" customHeight="1" hidden="1" outlineLevel="2">
      <c r="A27" s="38"/>
      <c r="B27" s="48" t="s">
        <v>26</v>
      </c>
      <c r="C27" s="47"/>
      <c r="D27" s="47"/>
      <c r="E27" s="46"/>
      <c r="F27" s="48"/>
      <c r="G27" s="48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</row>
    <row r="28" spans="1:38" s="43" customFormat="1" ht="14.25" customHeight="1" hidden="1" outlineLevel="2">
      <c r="A28" s="38"/>
      <c r="B28" s="48"/>
      <c r="C28" s="47"/>
      <c r="D28" s="47"/>
      <c r="E28" s="46"/>
      <c r="F28" s="48"/>
      <c r="G28" s="48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</row>
    <row r="29" spans="1:38" s="43" customFormat="1" ht="14.25" customHeight="1" hidden="1" outlineLevel="1" collapsed="1">
      <c r="A29" s="38"/>
      <c r="B29" s="46" t="s">
        <v>17</v>
      </c>
      <c r="C29" s="46"/>
      <c r="D29" s="46"/>
      <c r="E29" s="46"/>
      <c r="F29" s="46"/>
      <c r="G29" s="46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</row>
    <row r="30" spans="1:38" s="16" customFormat="1" ht="15" customHeight="1" hidden="1" outlineLevel="1">
      <c r="A30" s="13"/>
      <c r="B30" s="47" t="s">
        <v>22</v>
      </c>
      <c r="C30" s="47"/>
      <c r="D30" s="47"/>
      <c r="E30" s="47"/>
      <c r="F30" s="47" t="s">
        <v>23</v>
      </c>
      <c r="G30" s="47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38" s="16" customFormat="1" ht="15" customHeight="1" hidden="1" outlineLevel="2">
      <c r="A31" s="13"/>
      <c r="B31" s="47" t="s">
        <v>24</v>
      </c>
      <c r="C31" s="47"/>
      <c r="D31" s="47"/>
      <c r="E31" s="46"/>
      <c r="F31" s="46"/>
      <c r="G31" s="46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</row>
    <row r="32" spans="1:38" s="16" customFormat="1" ht="15" customHeight="1" hidden="1" outlineLevel="2">
      <c r="A32" s="13"/>
      <c r="B32" s="47" t="s">
        <v>24</v>
      </c>
      <c r="C32" s="47"/>
      <c r="D32" s="47"/>
      <c r="E32" s="46"/>
      <c r="F32" s="46"/>
      <c r="G32" s="46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</row>
    <row r="33" spans="1:38" s="16" customFormat="1" ht="15" customHeight="1" hidden="1" outlineLevel="1" collapsed="1">
      <c r="A33" s="13"/>
      <c r="B33" s="47" t="s">
        <v>25</v>
      </c>
      <c r="C33" s="47"/>
      <c r="D33" s="47"/>
      <c r="E33" s="47"/>
      <c r="F33" s="47" t="s">
        <v>23</v>
      </c>
      <c r="G33" s="4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</row>
    <row r="34" spans="1:38" s="16" customFormat="1" ht="21.75" customHeight="1" hidden="1" outlineLevel="2">
      <c r="A34" s="13"/>
      <c r="B34" s="47" t="s">
        <v>24</v>
      </c>
      <c r="C34" s="47"/>
      <c r="D34" s="47"/>
      <c r="E34" s="46"/>
      <c r="F34" s="46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</row>
    <row r="35" spans="1:38" s="43" customFormat="1" ht="6.75" customHeight="1" hidden="1" outlineLevel="2">
      <c r="A35" s="38"/>
      <c r="B35" s="48" t="s">
        <v>26</v>
      </c>
      <c r="C35" s="47"/>
      <c r="D35" s="47"/>
      <c r="E35" s="46"/>
      <c r="F35" s="48"/>
      <c r="G35" s="48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</row>
    <row r="36" spans="1:38" s="43" customFormat="1" ht="9.75" customHeight="1" hidden="1" outlineLevel="2">
      <c r="A36" s="38"/>
      <c r="B36" s="48"/>
      <c r="C36" s="47"/>
      <c r="D36" s="47"/>
      <c r="E36" s="46"/>
      <c r="F36" s="48"/>
      <c r="G36" s="48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</row>
    <row r="37" spans="1:38" s="43" customFormat="1" ht="24.75" customHeight="1">
      <c r="A37" s="38"/>
      <c r="B37" s="17" t="s">
        <v>27</v>
      </c>
      <c r="C37" s="17"/>
      <c r="D37" s="17"/>
      <c r="E37" s="17"/>
      <c r="F37" s="17"/>
      <c r="G37" s="17"/>
      <c r="H37" s="18">
        <f>H38+H43</f>
        <v>11369556.79</v>
      </c>
      <c r="I37" s="18">
        <f>I38+I43</f>
        <v>73906.79000000001</v>
      </c>
      <c r="J37" s="18">
        <f>J38+J43</f>
        <v>167600</v>
      </c>
      <c r="K37" s="18">
        <f>K38+K43</f>
        <v>3683950</v>
      </c>
      <c r="L37" s="18">
        <f>L38+L43</f>
        <v>2394100</v>
      </c>
      <c r="M37" s="18">
        <f>M38+M43</f>
        <v>925000</v>
      </c>
      <c r="N37" s="18">
        <f>N38+N43</f>
        <v>4125000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>
        <f>AJ38+AJ43</f>
        <v>0</v>
      </c>
      <c r="AK37" s="18"/>
      <c r="AL37" s="18">
        <f>AL38+AL43</f>
        <v>11295650</v>
      </c>
    </row>
    <row r="38" spans="1:38" s="43" customFormat="1" ht="18.75" customHeight="1" outlineLevel="1">
      <c r="A38" s="38"/>
      <c r="B38" s="49" t="s">
        <v>28</v>
      </c>
      <c r="C38" s="49"/>
      <c r="D38" s="49"/>
      <c r="E38" s="49"/>
      <c r="F38" s="49"/>
      <c r="G38" s="49"/>
      <c r="H38" s="50">
        <f>SUM(H39:H42)</f>
        <v>199650</v>
      </c>
      <c r="I38" s="50">
        <f>SUM(I39:I42)</f>
        <v>0</v>
      </c>
      <c r="J38" s="50">
        <f>SUM(J39:J42)</f>
        <v>42600</v>
      </c>
      <c r="K38" s="50">
        <f>SUM(K39:K42)</f>
        <v>48950</v>
      </c>
      <c r="L38" s="18">
        <f>SUM(L39:L42)</f>
        <v>28100</v>
      </c>
      <c r="M38" s="18">
        <f>SUM(M39:M42)</f>
        <v>25000</v>
      </c>
      <c r="N38" s="18">
        <f>SUM(N39:N42)</f>
        <v>55000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>
        <f>SUM(AJ39:AJ42)</f>
        <v>0</v>
      </c>
      <c r="AK38" s="18" t="s">
        <v>29</v>
      </c>
      <c r="AL38" s="34">
        <f>SUM(AL39:AL42)</f>
        <v>199650</v>
      </c>
    </row>
    <row r="39" spans="1:38" s="43" customFormat="1" ht="40.5" customHeight="1" outlineLevel="1">
      <c r="A39" s="38"/>
      <c r="B39" s="51" t="s">
        <v>30</v>
      </c>
      <c r="C39" s="36" t="s">
        <v>31</v>
      </c>
      <c r="D39" s="37">
        <v>2016</v>
      </c>
      <c r="E39" s="37">
        <v>2019</v>
      </c>
      <c r="F39" s="37">
        <v>926</v>
      </c>
      <c r="G39" s="37">
        <v>92601</v>
      </c>
      <c r="H39" s="23">
        <f aca="true" t="shared" si="2" ref="H39:H42">SUM(I39:AJ39)</f>
        <v>8150</v>
      </c>
      <c r="I39" s="23">
        <v>0</v>
      </c>
      <c r="J39" s="23">
        <v>2600</v>
      </c>
      <c r="K39" s="23">
        <v>2450</v>
      </c>
      <c r="L39" s="45">
        <v>3100</v>
      </c>
      <c r="M39" s="45">
        <v>0</v>
      </c>
      <c r="N39" s="45">
        <v>0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45">
        <v>0</v>
      </c>
      <c r="AK39" s="18"/>
      <c r="AL39" s="24">
        <f aca="true" t="shared" si="3" ref="AL39:AL42">SUM(J39:AK39)</f>
        <v>8150</v>
      </c>
    </row>
    <row r="40" spans="1:38" s="43" customFormat="1" ht="55.5" customHeight="1" outlineLevel="2">
      <c r="A40" s="38"/>
      <c r="B40" s="52" t="s">
        <v>32</v>
      </c>
      <c r="C40" s="36" t="s">
        <v>31</v>
      </c>
      <c r="D40" s="37">
        <v>2017</v>
      </c>
      <c r="E40" s="37">
        <v>2021</v>
      </c>
      <c r="F40" s="37">
        <v>710</v>
      </c>
      <c r="G40" s="37">
        <v>71095</v>
      </c>
      <c r="H40" s="29">
        <f t="shared" si="2"/>
        <v>130000</v>
      </c>
      <c r="I40" s="29">
        <v>0</v>
      </c>
      <c r="J40" s="29">
        <v>10000</v>
      </c>
      <c r="K40" s="29">
        <v>15000</v>
      </c>
      <c r="L40" s="24">
        <v>25000</v>
      </c>
      <c r="M40" s="24">
        <v>25000</v>
      </c>
      <c r="N40" s="24">
        <v>55000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>
        <f t="shared" si="3"/>
        <v>130000</v>
      </c>
    </row>
    <row r="41" spans="1:38" s="43" customFormat="1" ht="33.75" customHeight="1" outlineLevel="2">
      <c r="A41" s="38"/>
      <c r="B41" s="53" t="s">
        <v>33</v>
      </c>
      <c r="C41" s="36" t="s">
        <v>31</v>
      </c>
      <c r="D41" s="37">
        <v>2015</v>
      </c>
      <c r="E41" s="37">
        <v>2018</v>
      </c>
      <c r="F41" s="37">
        <v>400</v>
      </c>
      <c r="G41" s="37">
        <v>40001</v>
      </c>
      <c r="H41" s="29">
        <f t="shared" si="2"/>
        <v>11500</v>
      </c>
      <c r="I41" s="29">
        <v>0</v>
      </c>
      <c r="J41" s="29">
        <v>5000</v>
      </c>
      <c r="K41" s="29">
        <v>6500</v>
      </c>
      <c r="L41" s="24">
        <v>0</v>
      </c>
      <c r="M41" s="24">
        <v>0</v>
      </c>
      <c r="N41" s="24">
        <v>0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>
        <f t="shared" si="3"/>
        <v>11500</v>
      </c>
    </row>
    <row r="42" spans="1:38" s="43" customFormat="1" ht="29.25" customHeight="1" outlineLevel="2">
      <c r="A42" s="38"/>
      <c r="B42" s="53" t="s">
        <v>34</v>
      </c>
      <c r="C42" s="36" t="s">
        <v>31</v>
      </c>
      <c r="D42" s="37">
        <v>2017</v>
      </c>
      <c r="E42" s="37">
        <v>2018</v>
      </c>
      <c r="F42" s="37">
        <v>926</v>
      </c>
      <c r="G42" s="37">
        <v>92601</v>
      </c>
      <c r="H42" s="29">
        <f t="shared" si="2"/>
        <v>50000</v>
      </c>
      <c r="I42" s="29"/>
      <c r="J42" s="29">
        <v>25000</v>
      </c>
      <c r="K42" s="29">
        <v>25000</v>
      </c>
      <c r="L42" s="29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>
        <f t="shared" si="3"/>
        <v>50000</v>
      </c>
    </row>
    <row r="43" spans="1:38" s="43" customFormat="1" ht="21" customHeight="1" outlineLevel="1">
      <c r="A43" s="38"/>
      <c r="B43" s="39" t="s">
        <v>17</v>
      </c>
      <c r="C43" s="39"/>
      <c r="D43" s="39"/>
      <c r="E43" s="39"/>
      <c r="F43" s="39"/>
      <c r="G43" s="39"/>
      <c r="H43" s="40">
        <f>SUM(H44:H54)</f>
        <v>11169906.79</v>
      </c>
      <c r="I43" s="40">
        <f>SUM(I44:I54)</f>
        <v>73906.79000000001</v>
      </c>
      <c r="J43" s="40">
        <f>SUM(J44:J54)</f>
        <v>125000</v>
      </c>
      <c r="K43" s="40">
        <f>SUM(K44:K54)</f>
        <v>3635000</v>
      </c>
      <c r="L43" s="34">
        <f>SUM(L44:L54)</f>
        <v>2366000</v>
      </c>
      <c r="M43" s="34">
        <f>SUM(M44:M54)</f>
        <v>900000</v>
      </c>
      <c r="N43" s="34">
        <f>SUM(N44:N54)</f>
        <v>4070000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>
        <f>SUM(AJ44:AJ54)</f>
        <v>0</v>
      </c>
      <c r="AK43" s="34"/>
      <c r="AL43" s="34">
        <f>SUM(AL44:AL54)</f>
        <v>11096000</v>
      </c>
    </row>
    <row r="44" spans="1:38" s="43" customFormat="1" ht="39.75" customHeight="1" outlineLevel="1">
      <c r="A44" s="38"/>
      <c r="B44" s="54" t="s">
        <v>30</v>
      </c>
      <c r="C44" s="36" t="s">
        <v>31</v>
      </c>
      <c r="D44" s="33">
        <v>2016</v>
      </c>
      <c r="E44" s="33">
        <v>2019</v>
      </c>
      <c r="F44" s="33">
        <v>926</v>
      </c>
      <c r="G44" s="33">
        <v>92601</v>
      </c>
      <c r="H44" s="29">
        <f aca="true" t="shared" si="4" ref="H44:H47">SUM(I44:AJ44)</f>
        <v>2484450</v>
      </c>
      <c r="I44" s="29">
        <v>18450</v>
      </c>
      <c r="J44" s="29">
        <v>0</v>
      </c>
      <c r="K44" s="29">
        <v>1000000</v>
      </c>
      <c r="L44" s="29">
        <v>1466000</v>
      </c>
      <c r="M44" s="24">
        <v>0</v>
      </c>
      <c r="N44" s="34">
        <v>0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24">
        <v>0</v>
      </c>
      <c r="AK44" s="34"/>
      <c r="AL44" s="24">
        <f aca="true" t="shared" si="5" ref="AL44:AL47">SUM(J44:AK44)</f>
        <v>2466000</v>
      </c>
    </row>
    <row r="45" spans="1:38" s="43" customFormat="1" ht="51" customHeight="1" outlineLevel="2">
      <c r="A45" s="38"/>
      <c r="B45" s="51" t="s">
        <v>32</v>
      </c>
      <c r="C45" s="36" t="s">
        <v>31</v>
      </c>
      <c r="D45" s="33">
        <v>2017</v>
      </c>
      <c r="E45" s="33">
        <v>2021</v>
      </c>
      <c r="F45" s="33">
        <v>710</v>
      </c>
      <c r="G45" s="33">
        <v>71095</v>
      </c>
      <c r="H45" s="29">
        <f t="shared" si="4"/>
        <v>5870000</v>
      </c>
      <c r="I45" s="29">
        <v>0</v>
      </c>
      <c r="J45" s="29">
        <v>0</v>
      </c>
      <c r="K45" s="29">
        <v>0</v>
      </c>
      <c r="L45" s="24">
        <v>900000</v>
      </c>
      <c r="M45" s="24">
        <v>900000</v>
      </c>
      <c r="N45" s="24">
        <v>4070000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>
        <f t="shared" si="5"/>
        <v>5870000</v>
      </c>
    </row>
    <row r="46" spans="1:38" s="43" customFormat="1" ht="33.75" customHeight="1" outlineLevel="2">
      <c r="A46" s="38"/>
      <c r="B46" s="53" t="s">
        <v>33</v>
      </c>
      <c r="C46" s="36" t="s">
        <v>31</v>
      </c>
      <c r="D46" s="33">
        <v>2015</v>
      </c>
      <c r="E46" s="33">
        <v>2018</v>
      </c>
      <c r="F46" s="33">
        <v>400</v>
      </c>
      <c r="G46" s="33">
        <v>40001</v>
      </c>
      <c r="H46" s="29">
        <f t="shared" si="4"/>
        <v>1415456.79</v>
      </c>
      <c r="I46" s="29">
        <v>55456.79</v>
      </c>
      <c r="J46" s="29">
        <v>125000</v>
      </c>
      <c r="K46" s="29">
        <v>1235000</v>
      </c>
      <c r="L46" s="24">
        <v>0</v>
      </c>
      <c r="M46" s="24">
        <v>0</v>
      </c>
      <c r="N46" s="24">
        <v>0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>
        <f t="shared" si="5"/>
        <v>1360000</v>
      </c>
    </row>
    <row r="47" spans="1:38" s="43" customFormat="1" ht="35.25" customHeight="1" outlineLevel="2">
      <c r="A47" s="38"/>
      <c r="B47" s="55" t="s">
        <v>34</v>
      </c>
      <c r="C47" s="36" t="s">
        <v>31</v>
      </c>
      <c r="D47" s="56">
        <v>2017</v>
      </c>
      <c r="E47" s="56">
        <v>2018</v>
      </c>
      <c r="F47" s="56">
        <v>926</v>
      </c>
      <c r="G47" s="56">
        <v>92601</v>
      </c>
      <c r="H47" s="29">
        <f t="shared" si="4"/>
        <v>1400000</v>
      </c>
      <c r="I47" s="29"/>
      <c r="J47" s="29">
        <v>0</v>
      </c>
      <c r="K47" s="29">
        <v>1400000</v>
      </c>
      <c r="L47" s="24"/>
      <c r="M47" s="24">
        <v>0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>
        <f t="shared" si="5"/>
        <v>1400000</v>
      </c>
    </row>
    <row r="48" spans="1:38" s="43" customFormat="1" ht="9.75" customHeight="1" outlineLevel="2">
      <c r="A48" s="57"/>
      <c r="B48" s="58"/>
      <c r="C48" s="36"/>
      <c r="D48" s="56"/>
      <c r="E48" s="59"/>
      <c r="F48" s="60"/>
      <c r="G48" s="60"/>
      <c r="H48" s="29"/>
      <c r="I48" s="29"/>
      <c r="J48" s="29"/>
      <c r="K48" s="29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1:38" s="43" customFormat="1" ht="8.25" customHeight="1" hidden="1" outlineLevel="2">
      <c r="A49" s="57"/>
      <c r="B49" s="61"/>
      <c r="C49" s="36"/>
      <c r="D49" s="37"/>
      <c r="E49" s="37"/>
      <c r="F49" s="37"/>
      <c r="G49" s="37"/>
      <c r="H49" s="29"/>
      <c r="I49" s="29"/>
      <c r="J49" s="29"/>
      <c r="K49" s="29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1:38" s="43" customFormat="1" ht="0.75" customHeight="1" hidden="1" outlineLevel="2">
      <c r="A50" s="57"/>
      <c r="B50" s="53"/>
      <c r="C50" s="36"/>
      <c r="D50" s="37"/>
      <c r="E50" s="37"/>
      <c r="F50" s="37"/>
      <c r="G50" s="37"/>
      <c r="H50" s="29"/>
      <c r="I50" s="29"/>
      <c r="J50" s="29"/>
      <c r="K50" s="29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</row>
    <row r="51" spans="1:38" s="43" customFormat="1" ht="0.75" customHeight="1" hidden="1" outlineLevel="2">
      <c r="A51" s="57"/>
      <c r="B51" s="53"/>
      <c r="C51" s="36"/>
      <c r="D51" s="37"/>
      <c r="E51" s="37"/>
      <c r="F51" s="37"/>
      <c r="G51" s="37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</row>
    <row r="52" spans="1:38" s="43" customFormat="1" ht="4.5" customHeight="1" hidden="1" outlineLevel="2">
      <c r="A52" s="57"/>
      <c r="B52" s="53"/>
      <c r="C52" s="36"/>
      <c r="D52" s="37"/>
      <c r="E52" s="37"/>
      <c r="F52" s="37"/>
      <c r="G52" s="37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 spans="1:38" s="43" customFormat="1" ht="5.25" customHeight="1" hidden="1" outlineLevel="2">
      <c r="A53" s="57"/>
      <c r="B53" s="62"/>
      <c r="C53" s="32"/>
      <c r="D53" s="37"/>
      <c r="E53" s="37"/>
      <c r="F53" s="37"/>
      <c r="G53" s="37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</row>
    <row r="54" spans="1:38" s="43" customFormat="1" ht="12" customHeight="1" hidden="1" outlineLevel="2">
      <c r="A54" s="64"/>
      <c r="B54" s="53"/>
      <c r="C54" s="36"/>
      <c r="D54" s="65"/>
      <c r="E54" s="65"/>
      <c r="F54" s="65"/>
      <c r="G54" s="65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</row>
    <row r="55" spans="12:38" ht="14.25" customHeight="1"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</row>
    <row r="56" spans="12:38" ht="14.25" customHeight="1">
      <c r="L56" s="68" t="s">
        <v>35</v>
      </c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</row>
    <row r="57" spans="12:38" ht="14.25" customHeight="1">
      <c r="L57" s="69" t="s">
        <v>36</v>
      </c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12:38" ht="14.25" customHeight="1"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</row>
    <row r="59" spans="12:38" ht="14.25" customHeight="1"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1" ht="14.25">
      <c r="S61" s="71"/>
    </row>
    <row r="67" ht="14.25">
      <c r="AJ67" t="s">
        <v>37</v>
      </c>
    </row>
  </sheetData>
  <sheetProtection selectLockedCells="1" selectUnlockedCells="1"/>
  <mergeCells count="40">
    <mergeCell ref="B1:I1"/>
    <mergeCell ref="A2:I2"/>
    <mergeCell ref="R2:AL2"/>
    <mergeCell ref="A3:A4"/>
    <mergeCell ref="B3:B4"/>
    <mergeCell ref="C3:C4"/>
    <mergeCell ref="D3:E3"/>
    <mergeCell ref="F3:G3"/>
    <mergeCell ref="H3:H4"/>
    <mergeCell ref="I3:I4"/>
    <mergeCell ref="J3:AK3"/>
    <mergeCell ref="AL3:AL4"/>
    <mergeCell ref="B6:G6"/>
    <mergeCell ref="B7:G7"/>
    <mergeCell ref="B8:G8"/>
    <mergeCell ref="B9:G9"/>
    <mergeCell ref="B10:G10"/>
    <mergeCell ref="B11:G11"/>
    <mergeCell ref="B12:G12"/>
    <mergeCell ref="B13:G13"/>
    <mergeCell ref="B18:G18"/>
    <mergeCell ref="B20:G20"/>
    <mergeCell ref="B21:G21"/>
    <mergeCell ref="C22:C24"/>
    <mergeCell ref="F22:G22"/>
    <mergeCell ref="C25:C28"/>
    <mergeCell ref="F25:G25"/>
    <mergeCell ref="B29:G29"/>
    <mergeCell ref="C30:C32"/>
    <mergeCell ref="F30:G30"/>
    <mergeCell ref="C33:C36"/>
    <mergeCell ref="F33:G33"/>
    <mergeCell ref="B37:G37"/>
    <mergeCell ref="B38:G38"/>
    <mergeCell ref="B43:G43"/>
    <mergeCell ref="L55:AL55"/>
    <mergeCell ref="L56:AL56"/>
    <mergeCell ref="L57:AL57"/>
    <mergeCell ref="L58:AL58"/>
    <mergeCell ref="L59:AL59"/>
  </mergeCells>
  <printOptions/>
  <pageMargins left="0.39375" right="0.2361111111111111" top="0.31527777777777777" bottom="0.31527777777777777" header="0.31527777777777777" footer="0.5118055555555555"/>
  <pageSetup horizontalDpi="300" verticalDpi="300" orientation="landscape" paperSize="9" scale="60"/>
  <headerFooter alignWithMargins="0">
    <oddHeader>&amp;R&amp;"Times New Roman,Normalny"&amp;10Załącznik nr 2 do Uchwały Nr XXXIX/258/2017                                      
Rady Miasta Brzeziny z dnia 25 maja 2017 roku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M57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2017-05-26T07:50:26Z</cp:lastPrinted>
  <dcterms:created xsi:type="dcterms:W3CDTF">2010-09-17T02:30:46Z</dcterms:created>
  <dcterms:modified xsi:type="dcterms:W3CDTF">2017-05-26T07:52:49Z</dcterms:modified>
  <cp:category/>
  <cp:version/>
  <cp:contentType/>
  <cp:contentStatus/>
  <cp:revision>1</cp:revision>
</cp:coreProperties>
</file>